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2F74BCA0-C6B8-4F99-BEFB-68EBF3708455}" xr6:coauthVersionLast="41" xr6:coauthVersionMax="41" xr10:uidLastSave="{00000000-0000-0000-0000-000000000000}"/>
  <bookViews>
    <workbookView xWindow="-110" yWindow="-110" windowWidth="38620" windowHeight="21220" xr2:uid="{00000000-000D-0000-FFFF-FFFF00000000}"/>
  </bookViews>
  <sheets>
    <sheet name="PS330"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'PS330'!$A$10:$L$17</definedName>
    <definedName name="_xlnm.Print_Titles" localSheetId="0">'PS330'!$9:$12</definedName>
    <definedName name="_xlnm.Print_Area" localSheetId="0">'PS330'!$B$1:$L$248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58" i="1" l="1"/>
  <c r="L154" i="1"/>
  <c r="L82" i="1"/>
  <c r="L90" i="1"/>
  <c r="L86" i="1"/>
  <c r="L78" i="1"/>
  <c r="L74" i="1"/>
  <c r="L70" i="1"/>
  <c r="L66" i="1"/>
  <c r="L42" i="1"/>
  <c r="L50" i="1"/>
  <c r="J50" i="1"/>
  <c r="L46" i="1"/>
  <c r="J46" i="1"/>
  <c r="L62" i="1"/>
  <c r="J62" i="1"/>
  <c r="L58" i="1"/>
  <c r="J58" i="1"/>
  <c r="L54" i="1"/>
  <c r="J54" i="1"/>
  <c r="J42" i="1"/>
  <c r="L18" i="1" l="1"/>
  <c r="L200" i="1" l="1"/>
  <c r="J200" i="1"/>
  <c r="L196" i="1"/>
  <c r="J196" i="1"/>
  <c r="L192" i="1"/>
  <c r="J192" i="1"/>
  <c r="L188" i="1"/>
  <c r="J188" i="1"/>
  <c r="L184" i="1"/>
  <c r="J184" i="1"/>
  <c r="L180" i="1"/>
  <c r="J180" i="1"/>
  <c r="L176" i="1"/>
  <c r="J176" i="1"/>
  <c r="L172" i="1"/>
  <c r="J172" i="1"/>
  <c r="L168" i="1"/>
  <c r="J168" i="1"/>
  <c r="C204" i="1"/>
  <c r="L204" i="1" l="1"/>
  <c r="L122" i="1"/>
  <c r="L38" i="1"/>
  <c r="L162" i="1" l="1"/>
  <c r="L244" i="1" l="1"/>
  <c r="J244" i="1"/>
  <c r="L240" i="1"/>
  <c r="J240" i="1"/>
  <c r="L236" i="1"/>
  <c r="J236" i="1"/>
  <c r="L232" i="1"/>
  <c r="J232" i="1"/>
  <c r="L228" i="1"/>
  <c r="J228" i="1"/>
  <c r="L224" i="1"/>
  <c r="J224" i="1"/>
  <c r="C248" i="1"/>
  <c r="L218" i="1"/>
  <c r="J218" i="1"/>
  <c r="L214" i="1"/>
  <c r="J214" i="1"/>
  <c r="L210" i="1"/>
  <c r="J210" i="1"/>
  <c r="L206" i="1"/>
  <c r="J206" i="1"/>
  <c r="C222" i="1"/>
  <c r="L150" i="1"/>
  <c r="J150" i="1"/>
  <c r="L146" i="1"/>
  <c r="J146" i="1"/>
  <c r="L142" i="1"/>
  <c r="J142" i="1"/>
  <c r="L138" i="1"/>
  <c r="L134" i="1"/>
  <c r="J134" i="1"/>
  <c r="L130" i="1"/>
  <c r="J130" i="1"/>
  <c r="L126" i="1"/>
  <c r="J126" i="1"/>
  <c r="L118" i="1"/>
  <c r="J118" i="1"/>
  <c r="L114" i="1"/>
  <c r="J114" i="1"/>
  <c r="L110" i="1"/>
  <c r="J110" i="1"/>
  <c r="L106" i="1"/>
  <c r="J106" i="1"/>
  <c r="L102" i="1"/>
  <c r="J102" i="1"/>
  <c r="L98" i="1"/>
  <c r="J98" i="1"/>
  <c r="L94" i="1"/>
  <c r="J94" i="1"/>
  <c r="L34" i="1"/>
  <c r="J34" i="1"/>
  <c r="L30" i="1"/>
  <c r="J30" i="1"/>
  <c r="L26" i="1"/>
  <c r="J26" i="1"/>
  <c r="L22" i="1"/>
  <c r="J22" i="1"/>
  <c r="L14" i="1"/>
  <c r="J14" i="1"/>
  <c r="B14" i="1"/>
  <c r="C166" i="1"/>
  <c r="B18" i="1" l="1"/>
  <c r="B22" i="1" s="1"/>
  <c r="L248" i="1"/>
  <c r="L222" i="1"/>
  <c r="L166" i="1"/>
  <c r="B26" i="1" l="1"/>
  <c r="B30" i="1" l="1"/>
  <c r="B34" i="1" l="1"/>
  <c r="B38" i="1" l="1"/>
  <c r="B42" i="1" s="1"/>
  <c r="B46" i="1" s="1"/>
  <c r="J1" i="4"/>
  <c r="B50" i="1" l="1"/>
  <c r="L1" i="4"/>
  <c r="B54" i="1" l="1"/>
  <c r="B58" i="1" s="1"/>
  <c r="B62" i="1" s="1"/>
  <c r="B66" i="1" s="1"/>
  <c r="B70" i="1" s="1"/>
  <c r="B74" i="1" s="1"/>
  <c r="B78" i="1" s="1"/>
  <c r="L9" i="1"/>
  <c r="B9" i="1"/>
  <c r="L1" i="1" l="1"/>
  <c r="F4" i="1"/>
  <c r="B82" i="1" l="1"/>
  <c r="B86" i="1" s="1"/>
  <c r="B90" i="1" s="1"/>
  <c r="K9" i="1"/>
  <c r="B94" i="1" l="1"/>
  <c r="F5" i="1"/>
  <c r="Q2" i="1"/>
  <c r="B98" i="1" l="1"/>
  <c r="B102" i="1" s="1"/>
  <c r="B106" i="1" l="1"/>
  <c r="B110" i="1" s="1"/>
  <c r="B114" i="1" s="1"/>
  <c r="B118" i="1" s="1"/>
  <c r="B122" i="1" l="1"/>
  <c r="B126" i="1" s="1"/>
  <c r="B130" i="1" s="1"/>
  <c r="B134" i="1" s="1"/>
  <c r="B138" i="1" l="1"/>
  <c r="B142" i="1" s="1"/>
  <c r="B146" i="1" l="1"/>
  <c r="B150" i="1" l="1"/>
  <c r="B154" i="1" s="1"/>
  <c r="B158" i="1" s="1"/>
  <c r="B162" i="1" s="1"/>
  <c r="B168" i="1" l="1"/>
  <c r="B172" i="1" s="1"/>
  <c r="B176" i="1" s="1"/>
  <c r="B180" i="1" s="1"/>
  <c r="B184" i="1" s="1"/>
  <c r="B188" i="1" s="1"/>
  <c r="B192" i="1" s="1"/>
  <c r="B196" i="1" s="1"/>
  <c r="B200" i="1" s="1"/>
  <c r="B206" i="1" l="1"/>
  <c r="B210" i="1" s="1"/>
  <c r="B214" i="1" s="1"/>
  <c r="B218" i="1" s="1"/>
  <c r="B224" i="1" s="1"/>
  <c r="B228" i="1" s="1"/>
  <c r="B232" i="1" s="1"/>
  <c r="B236" i="1" s="1"/>
  <c r="B240" i="1" s="1"/>
  <c r="B244" i="1" s="1"/>
  <c r="K2" i="1" s="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<sst xmlns="http://schemas.openxmlformats.org/spreadsheetml/2006/main" count="695" uniqueCount="285">
  <si>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</si>
  <si>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</si>
  <si>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</si>
  <si>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</si>
  <si>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</si>
  <si>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</si>
  <si>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</si>
  <si>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</si>
  <si>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</si>
  <si>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</si>
  <si>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</si>
  <si>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</si>
  <si>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</si>
  <si>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</si>
  <si>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</si>
  <si>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</si>
  <si>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</si>
  <si>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</si>
  <si>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</si>
  <si>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</si>
  <si>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</si>
  <si>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</si>
  <si>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</si>
  <si>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</si>
  <si>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</si>
  <si>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</si>
  <si>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</si>
  <si>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</si>
  <si>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</si>
  <si>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</si>
  <si>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</si>
  <si>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</si>
  <si>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</si>
  <si>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</si>
  <si>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</si>
  <si>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</si>
  <si>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</si>
  <si>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</si>
  <si>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</si>
  <si>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</si>
  <si>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</si>
  <si>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</si>
  <si>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</si>
  <si>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</si>
  <si>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</si>
  <si>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</si>
  <si>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</si>
  <si>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</si>
  <si>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</si>
  <si>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</si>
  <si>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</si>
  <si>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</si>
  <si>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</si>
  <si>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</si>
  <si>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</si>
  <si>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</si>
  <si>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</si>
  <si>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</si>
  <si>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</si>
  <si>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</si>
  <si>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</si>
  <si>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</si>
  <si>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</si>
  <si>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</si>
  <si>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</si>
  <si>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</si>
  <si>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</si>
  <si>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</si>
  <si>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</si>
  <si>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</si>
  <si>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</si>
  <si>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</si>
  <si>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</si>
  <si>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</si>
  <si>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</si>
  <si>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</si>
  <si>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</si>
  <si>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</si>
  <si>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</si>
  <si>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</si>
  <si>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</si>
  <si>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</si>
  <si>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</si>
  <si>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</si>
  <si>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</si>
  <si>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</si>
  <si>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</si>
  <si>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</si>
  <si>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</si>
  <si>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</si>
  <si>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</si>
  <si>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</si>
  <si>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</si>
  <si>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</si>
  <si>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</si>
  <si>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</si>
  <si>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</si>
  <si>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</si>
  <si>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</si>
  <si>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</si>
  <si>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</si>
  <si>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</si>
  <si>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</si>
  <si>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</si>
  <si>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</si>
  <si>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</si>
  <si>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</si>
  <si>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</si>
  <si>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</si>
  <si>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</si>
  <si>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</si>
  <si>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</si>
  <si>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</si>
  <si>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</si>
  <si>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</si>
  <si>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</si>
  <si>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</si>
  <si>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</si>
  <si>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</si>
  <si>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</si>
  <si>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</si>
  <si>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</si>
  <si>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</si>
  <si>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</si>
  <si>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</si>
  <si>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</si>
  <si>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</si>
  <si>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</si>
  <si>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</si>
  <si>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</si>
  <si>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</si>
  <si>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</si>
  <si>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</si>
  <si>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</si>
  <si>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</si>
  <si>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</si>
  <si>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</si>
  <si>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TNS Týniště nad Orlicí, rozvodna 22 kV, technologie</t>
  </si>
  <si>
    <t>Jiří Matys</t>
  </si>
  <si>
    <t>2018_OTSKP</t>
  </si>
  <si>
    <t>KUS</t>
  </si>
  <si>
    <t>R 745127</t>
  </si>
  <si>
    <t>R - položka</t>
  </si>
  <si>
    <t>ROZVADĚČ VN - ZÁKLADOVÝ RÁM POD 1 POLE ROZVADĚČE</t>
  </si>
  <si>
    <t>1. Položka obsahuje:
 – veškerý podružný, pomocný a upevňovací materiál
 – technický popis viz. projektová dokumentace
 – předepsané zkoušky, revize a atesty
2. Položka neobsahuje:
 X
3. Způsob měření:
Udává se počet kusů kompletní konstrukce nebo práce.</t>
  </si>
  <si>
    <t>Technická specifikace viz. příloha PD č.2 a č.9</t>
  </si>
  <si>
    <t>DVEŘNÍ KONTAKT SIGNALIZAČNÍ, KONT.1/1</t>
  </si>
  <si>
    <t>R 741731</t>
  </si>
  <si>
    <t>741811</t>
  </si>
  <si>
    <t>UZEMŇOVACÍ VODIČ NA POVRCHU FEZN DO 120 MM2</t>
  </si>
  <si>
    <t>M</t>
  </si>
  <si>
    <t>741C04</t>
  </si>
  <si>
    <t>OCHRANNÉ POSPOJOVÁNÍ CU VODIČEM DO 16 MM2</t>
  </si>
  <si>
    <t>Technická specifikace viz příloha PD č. 3</t>
  </si>
  <si>
    <t>747301</t>
  </si>
  <si>
    <t>PROVEDENÍ PROHLÍDKY A ZKOUŠKY PRÁVNICKOU OSOBOU, VYDÁNÍ PRŮKAZU ZPŮSOBILOSTI</t>
  </si>
  <si>
    <t>747303</t>
  </si>
  <si>
    <t>VYDÁNÍ PŘÍKAZU "B" - SLOŽITÉ PRACOVIŠTĚ</t>
  </si>
  <si>
    <t>747611</t>
  </si>
  <si>
    <t>MĚŘENÍ EMC A EMI DLE ČSN EN 50 121 V ROZSAHU PS/SO</t>
  </si>
  <si>
    <t>747701</t>
  </si>
  <si>
    <t>DOKONČOVACÍ MONTÁŽNÍ PRÁCE NA ELEKTRICKÉM ZAŘÍZENÍ</t>
  </si>
  <si>
    <t>HOD</t>
  </si>
  <si>
    <t>747703</t>
  </si>
  <si>
    <t>ZKUŠEBNÍ PROVOZ</t>
  </si>
  <si>
    <t>747704</t>
  </si>
  <si>
    <t>ZAŠKOLENÍ OBSLUHY</t>
  </si>
  <si>
    <t>747705</t>
  </si>
  <si>
    <t>MANIPULACE NA ZAŘÍZENÍCH PROVÁDĚNÉ PROVOZOVATELEM</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</si>
  <si>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</si>
  <si>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</si>
  <si>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</si>
  <si>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</si>
  <si>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748116</t>
  </si>
  <si>
    <t>KOMPLETNÍ OSOBNÍ OCHRANNÉ PROSTŘEDKY A PRACOVNÍ POMŮCKY PRO TRAKČNÍ NAPÁJECÍ STANICI</t>
  </si>
  <si>
    <t>748152</t>
  </si>
  <si>
    <t>PLAKÁT "PRVNÍ POMOC"</t>
  </si>
  <si>
    <t>748153</t>
  </si>
  <si>
    <t>PLAKÁT ""TELEFONNÍ ČÍSLA""</t>
  </si>
  <si>
    <t>748154</t>
  </si>
  <si>
    <t>PLAKÁT "SCHÉMA ZAŘÍZENÍ"</t>
  </si>
  <si>
    <t>74</t>
  </si>
  <si>
    <t>SILNOPROUD - MONTÁŽ</t>
  </si>
  <si>
    <t>Součet</t>
  </si>
  <si>
    <t>SILNOPROUD - DEMONTÁŽ</t>
  </si>
  <si>
    <t>KOMPLETNÍ DEMONTÁŽ VENKOVNÍ ROZVODNY 22 kV (13 POLÍ) OCELOPLECHOVÝCH SKŘÍNÍ VČETNĚ OCELOVÝCH KONSTRUKCÍ A ELEKTROVÝZBROJE</t>
  </si>
  <si>
    <t xml:space="preserve"> </t>
  </si>
  <si>
    <t>KOMPLETNÍ DEMONTÁŽ PASOVINOVÉHO VEDENÍ VN - V RÁMCI ROZVODNY 22 kV</t>
  </si>
  <si>
    <t>KOMPLETNÍ DEMONTÁŽ ROZVODU TLAKOVÉHO VZDUCHU VČETNĚ KOMPRESORŮ</t>
  </si>
  <si>
    <t>KOMPLETNÍ DEMONTÁŽ ROZVODŮ VN</t>
  </si>
  <si>
    <t>KOMPLETNÍ DEMONTÁŽ ROZVODŮ NN</t>
  </si>
  <si>
    <t>KOMPLETNÍ DEMONTÁŽ PODRUŽNÉHO ZAŘÍZENÍ - OCELOVÉ PODPĚRNÉ KONSTRUKCE, OCELOVÉ STOŽÁRY A BŘEVNA</t>
  </si>
  <si>
    <t>KOMPLETNÍ DEMONTÁŽ IZOLAČNÝCH PŘEPÁŽEK S AZBESTEM V KABELOVÝCH LÁVKÁCH</t>
  </si>
  <si>
    <t>1. Položka obsahuje:
 – demontáž stávajících podpěrných ocelových konstrukcí (2x podpěrné stoličky), 3 ks ocelových stožárů včetně 2 ks břevna pro převěsy z Alfe vodičů. Položka dále obsahuje cenu za dopravu na skládku a náklady spojené s uložením na skládku nebo likvidaci a náklady spojené s manipulací                                                                                                                                                                                            Způsob měření:
Udává se počet kusů kompletní konstrukce nebo práce.</t>
  </si>
  <si>
    <t>70</t>
  </si>
  <si>
    <t>VŠEOBECNÉ PRÁCE PRO SILNOPROUD A SLABOPROUD</t>
  </si>
  <si>
    <t>703721</t>
  </si>
  <si>
    <t>KABELOVÁ PŘÍCHYTKA PRO ROZSAH UPNUTÍ DO 25 MM</t>
  </si>
  <si>
    <t>703751</t>
  </si>
  <si>
    <t>PROTIPOŽÁRNÍ UCPÁVKA POD ROZVADĚČ DO EI 90 MIN.</t>
  </si>
  <si>
    <t>M2</t>
  </si>
  <si>
    <t>703752</t>
  </si>
  <si>
    <t>PROTIPOŽÁRNÍ UCPÁVKA STĚNOU/STROPEM, TL DO 50CM, DO EI 90 MIN.</t>
  </si>
  <si>
    <t>703756</t>
  </si>
  <si>
    <t>PROTIPOŽÁRNÍ TMEL ( TUBA - 1000ML ), DO EI 90 MIN.</t>
  </si>
  <si>
    <t>0</t>
  </si>
  <si>
    <t>VŠEOBECNÉ KONSTRUKCE A PRÁCE</t>
  </si>
  <si>
    <t>015240</t>
  </si>
  <si>
    <t>POPLATKY ZA LIKVIDACI ODPADŮ NEKONTAMINOVANÝCH - 20 03 99 ODPAD PODOBNÝ KOMUNÁLNÍMU ODPADU</t>
  </si>
  <si>
    <t>T</t>
  </si>
  <si>
    <t>015290</t>
  </si>
  <si>
    <t>POPLATKY ZA LIKVIDACI ODPADŮ NEKONTAMINOVANÝCH - 17 01 03 PORCELÁNOVÉ PODPĚRKY</t>
  </si>
  <si>
    <t>015310</t>
  </si>
  <si>
    <t>POPLATKY ZA LIKVIDACI ODPADŮ NEKONTAMINOVANÝCH - 16 02 14 ELEKTROŠROT (VYŘAZENÁ EL. ZAŘÍZENÍ A PŘÍSTR. - AL, CU A VZ. KOVY)</t>
  </si>
  <si>
    <t>015420</t>
  </si>
  <si>
    <t>POPLATKY ZA LIKVIDACI ODPADŮ NEKONTAMINOVANÝCH - 17 06 04 ZBYTKY IZOLAČNÍCH MATERIÁLŮ</t>
  </si>
  <si>
    <t>015620</t>
  </si>
  <si>
    <t>POPLATKY ZA LIKVIDACI ODPADŮ NEBEZPEČNÝCH - 17 04 10* KABELY S IZOLACÍ PAPÍR - OLEJ</t>
  </si>
  <si>
    <t>015750</t>
  </si>
  <si>
    <t>POPLATKY ZA LIKVIDACI ODPADŮ NEBEZPEČNÝCH - 17 06 01* IZOLAČNÍ MATERIÁLY S OBSAHEM AZBESTU</t>
  </si>
  <si>
    <t>R 745Z34 1</t>
  </si>
  <si>
    <t>R 745Z34 2</t>
  </si>
  <si>
    <t>R 745Z34 3</t>
  </si>
  <si>
    <t>R 745Z34 4</t>
  </si>
  <si>
    <t>R 745Z34 5</t>
  </si>
  <si>
    <t>R 745Z34 6</t>
  </si>
  <si>
    <t>R 745Z34 7</t>
  </si>
  <si>
    <t>R 745Z34 8</t>
  </si>
  <si>
    <t>748129</t>
  </si>
  <si>
    <t>DIELEKTRICKÝ KOBEREC ŠÍŘE 1300 MM, DÉLKY DO 5 M</t>
  </si>
  <si>
    <t>742P12</t>
  </si>
  <si>
    <t>OCHRANNÝ NÁTĚR KABELU PROTI OHNI</t>
  </si>
  <si>
    <t>747124</t>
  </si>
  <si>
    <t>NAPĚŤOVÁ ZKOUŠKA ROZVODNY VČETNĚ SPÍNACÍCH PRVKŮ DO 35 KV</t>
  </si>
  <si>
    <t>KOMPLETNÍ DEMONTÁŽ ROZVADĚČE OCHRAN</t>
  </si>
  <si>
    <t>KOMPLETNÍ DEMONTÁŽ MANIPULAČNÍHO ROZVADĚČE</t>
  </si>
  <si>
    <t>1. Položka obsahuje:
 – demontáž 13 polí oceloplechových skříní venkovní rozvodny 22 kV včetně ocelových konstrukcí, dále obsahuje demontáž elektrovýzbroje (vypínače, vn odpojovače, vn pojistky včetně spodků, přístrojové transformátory napětí a proudů), ovládací, jistící a signalizační rozvaděče včetně přístrojové náplně. Dále obsahuje cenu za dopravu na skládku a náklady spojené s uložením na skládku nebo likvidaci                                                                                           Způsob měření:
Udává se počet kusů kompletní konstrukce nebo práce.</t>
  </si>
  <si>
    <t>7451DE</t>
  </si>
  <si>
    <t>OVLÁDACÍ SKŘÍŇ NA VN ROZVADĚČ - OVLÁDÁNÍ S TERMINÁLEM - PROUDOVÉ, NAPĚŤOVÉ A SMĚROVÉ FUNKCE OCHRAN</t>
  </si>
  <si>
    <t>MODULÁRNÍ ROZVADĚČ 3-F DO UN 25KV, 630A, DO 20KA/1S,KOVOVĚ KRYTÝ, IZOLOVANÝ VZDUCHEM,CELKEM 10 POLÍ ROZVADĚČE DLE SPECIFIKACE V PŘÍLOZE Č.2 A SCHÉMATU V PŘÍLOZE Č. 9, VČETNĚ ZKOUŠEK A REVIZÍ</t>
  </si>
  <si>
    <t>1. Položka obsahuje:
 – dodávku a montáž zařízení včetně dovozu a manipulace se zařízením, uvedení zařízení do provozu včetně předepsaných zkoušek a výchozí revize, výrobní dokumentaci. Dále obsahuje cenu za pom. mechanizmy včetně všech ostatních vedlejších nákladů
3. Způsob měření:
Udává se počet kusů kompletní konstrukce nebo práce.</t>
  </si>
  <si>
    <t>1. Položka obsahuje:
 – dodávku a montáž zařízení včetně dovozu a manipulace se zařízením, uvedení zařízení do provozu včetně předepsaných zkoušek a výchozí revize, výrobní dokumentaci, nastavení a seřízení terminálu a oschran. Dále obsahuje cenu za pom. mechanizmy včetně všech ostatních vedlejších nákladů
3. Způsob měření:
Udává se počet kusů kompletní konstrukce nebo práce.</t>
  </si>
  <si>
    <t>7451A5</t>
  </si>
  <si>
    <t>742G11</t>
  </si>
  <si>
    <t>KABEL NN DVOU- A TŘÍŽÍLOVÝ CU S PLASTOVOU IZOLACÍ DO 2,5 MM2</t>
  </si>
  <si>
    <t>742G12</t>
  </si>
  <si>
    <t>KABEL NN DVOU- A TŘÍŽÍLOVÝ CU S PLASTOVOU IZOLACÍ OD 4 DO 16 MM2</t>
  </si>
  <si>
    <t>742H11</t>
  </si>
  <si>
    <t>KABEL NN ČTYŘ- A PĚTIŽÍLOVÝ CU S PLASTOVOU IZOLACÍ DO 2,5 MM2</t>
  </si>
  <si>
    <t>742H12</t>
  </si>
  <si>
    <t>KABEL NN ČTYŘ- A PĚTIŽÍLOVÝ CU S PLASTOVOU IZOLACÍ OD 4 DO 16 MM2</t>
  </si>
  <si>
    <t>742I11</t>
  </si>
  <si>
    <t>KABEL NN CU OVLÁDACÍ 7-12ŽÍLOVÝ DO 2,5 MM2</t>
  </si>
  <si>
    <t>742I21</t>
  </si>
  <si>
    <t>KABEL NN CU OVLÁDACÍ 19-24ŽÍLOVÝ DO 2,5 MM2</t>
  </si>
  <si>
    <t>742L11</t>
  </si>
  <si>
    <t>UKONČENÍ DVOU AŽ PĚTIŽÍLOVÉHO KABELU V ROZVADĚČI NEBO NA PŘÍSTROJI DO 2,5 MM2</t>
  </si>
  <si>
    <t>742L12</t>
  </si>
  <si>
    <t>UKONČENÍ DVOU AŽ PĚTIŽÍLOVÉHO KABELU V ROZVADĚČI NEBO NA PŘÍSTROJI OD 4 DO 16 MM2</t>
  </si>
  <si>
    <t>742M11</t>
  </si>
  <si>
    <t>UKONČENÍ 7-12ŽÍLOVÉHO KABELU V ROZVADĚČI NEBO NA PŘÍSTROJI DO 2,5 MM2</t>
  </si>
  <si>
    <t>742N11</t>
  </si>
  <si>
    <t>UKONČENÍ 19-24ŽÍLOVÉHO KABELU V ROZVADĚČI NEBO NA PŘÍSTROJI DO 2,5 MM2</t>
  </si>
  <si>
    <t>747511</t>
  </si>
  <si>
    <t>ZKOUŠKY VODIČŮ A KABELŮ NN PRŮŘEZU ŽÍLY DO 5X25 MM2</t>
  </si>
  <si>
    <t>747521</t>
  </si>
  <si>
    <t>ZKOUŠKY VODIČŮ A KABELŮ OVLÁDACÍCH OD 5 DO 12 ŽIL</t>
  </si>
  <si>
    <t>747522</t>
  </si>
  <si>
    <t>ZKOUŠKY VODIČŮ A KABELŮ OVLÁDACÍCH PŘES 12 DO 24 ŽIL</t>
  </si>
  <si>
    <t>R 745Z34 9</t>
  </si>
  <si>
    <t>748151</t>
  </si>
  <si>
    <t>BEZPEČNOSTNÍ TABULKA</t>
  </si>
  <si>
    <t>748242</t>
  </si>
  <si>
    <t>PÍSMENA A ČÍSLICE VÝŠKY PŘES 40 DO 100 MM</t>
  </si>
  <si>
    <t>748241</t>
  </si>
  <si>
    <t>PÍSMENA A ČÍSLICE VÝŠKY DO 40 MM</t>
  </si>
  <si>
    <t>1. Položka obsahuje:
 – demontáž stávajícího pasovinového vedení v rozvodně 22 kV včetně držáků a podpěrek pasoviny o délce cca 25m. Položka dále obsahuje cenu za dopravu na skládku a náklady spojené s uložením na skládku nebo likvidaci                                                                                                                                                                                              Způsob měření:
Udává se počet kusů kompletní konstrukce nebo práce.</t>
  </si>
  <si>
    <t>1. Položka obsahuje:
 – demontáž dvou stávajících kompresorových stanic včetně rozvodu tlakového vzduchu pro ovládání přístrojů vn a 3 ks zásobníku stlačeného vzduchu. Položka dále obsahuje cenu za dopravu na skládku a náklady spojené s uložením na skládku nebo likvidaci                                                                                                                                                                                              Způsob měření:
Udává se počet kusů kompletní konstrukce nebo práce.</t>
  </si>
  <si>
    <t>1. Položka obsahuje:
 – demontáž stávajících kabelových rozvodů vn o délce cca 230m včetně demontáže převěsů volného vedení vn v délce 170m. Dále tato položka obsahuje demontáž kabelových lávek/roštů v délce 40m, chrániček kabelů v délce 50m, kotevních a podpěrných izolátorů. Položka dále obsahuje cenu za dopravu na skládku a náklady spojené s uložením na skládku nebo likvidaci                                                                                                                                                                                              Způsob měření:
Udává se počet kusů kompletní konstrukce nebo práce.</t>
  </si>
  <si>
    <t>1. Položka obsahuje:
 – demontáž stávajících kabelových rozvodů nn v délce 550m včetně kabelových lávek/roštů v délce 40m, chrániček kabelů v délce 100m. Položka dále obsahuje cenu za dopravu na skládku a náklady spojené s uložením na skládku nebo likvidaci                                                                                                                                                                                              Způsob měření:
Udává se počet kusů kompletní konstrukce nebo práce.</t>
  </si>
  <si>
    <r>
      <t>1. Položka obsahuje:
 – demontáž položky včetně veškerého vybavení 40m</t>
    </r>
    <r>
      <rPr>
        <i/>
        <vertAlign val="superscript"/>
        <sz val="8"/>
        <rFont val="Arial"/>
        <family val="2"/>
        <charset val="238"/>
      </rPr>
      <t>2</t>
    </r>
    <r>
      <rPr>
        <i/>
        <sz val="8"/>
        <rFont val="Arial"/>
        <family val="2"/>
        <charset val="238"/>
      </rPr>
      <t>. Položka dále obsahuje cenu za dopravu na skládku a náklady spojené s uložením na skládku nebo likvidaci a náklady spojené s manipulací                                                                                                                                                                                            Způsob měření:
Udává se počet kusů kompletní konstrukce nebo práce.</t>
    </r>
  </si>
  <si>
    <t>1. Položka obsahuje:
 – demontáž 2ks rozvaděčů ochran včetně elektrovýzbroje (přístrojové náplně). Dále obsahuje cenu za dopravu na skládku a náklady spojené s uložením na skládku nebo likvidaci                                                                                                                                                                 Způsob měření:
Udává se počet kusů kompletní konstrukce nebo práce.</t>
  </si>
  <si>
    <t>1. Položka obsahuje:
 – demontáž 4 ks manipulačního rozvaděče včetně elektrovýzbroje (přístrojové náplně). Dále obsahuje cenu za dopravu na skládku a náklady spojené s uložením na skládku nebo likvidaci                                                                                                                                                                 Způsob měření:Udává se počet kusů kompletní konstrukce nebo práce.</t>
  </si>
  <si>
    <t>KPL</t>
  </si>
  <si>
    <t>PS 330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</si>
</sst>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i/>
      <vertAlign val="superscript"/>
      <sz val="8"/>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6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73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248"/>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7" t="s">
        <v>90</v>
      </c>
      <c r="B1" s="136" t="s">
        <v>133</v>
      </c>
      <c r="C1" s="137"/>
      <c r="D1" s="74"/>
      <c r="E1" s="74"/>
      <c r="F1" s="76" t="s">
        <v>81</v>
      </c>
      <c r="G1" s="74"/>
      <c r="H1" s="75"/>
      <c r="I1" s="41"/>
      <c r="J1" s="42"/>
      <c r="K1" s="42"/>
      <c r="L1" s="43" t="str">
        <f>D3</f>
        <v>PS 330</v>
      </c>
      <c r="M1" s="91" t="s">
        <v>119</v>
      </c>
      <c r="N1" s="92">
        <v>1</v>
      </c>
      <c r="O1" s="93">
        <f>K2/N1</f>
        <v>0</v>
      </c>
      <c r="P1" s="94"/>
      <c r="Q1" s="95" t="s">
        <v>123</v>
      </c>
      <c r="R1" s="95"/>
    </row>
    <row r="2" spans="1:19" s="13" customFormat="1" ht="57" customHeight="1" thickTop="1" thickBot="1" x14ac:dyDescent="0.4">
      <c r="B2" s="160" t="s">
        <v>9</v>
      </c>
      <c r="C2" s="161"/>
      <c r="D2" s="45"/>
      <c r="E2" s="46"/>
      <c r="F2" s="88" t="s">
        <v>134</v>
      </c>
      <c r="G2" s="44"/>
      <c r="H2" s="73"/>
      <c r="I2" s="162" t="s">
        <v>24</v>
      </c>
      <c r="J2" s="163"/>
      <c r="K2" s="138">
        <f>SUMIFS(L:L,B:B,"SOUČET")</f>
        <v>0</v>
      </c>
      <c r="L2" s="139"/>
      <c r="M2" s="96" t="s">
        <v>120</v>
      </c>
      <c r="N2" s="97" t="s">
        <v>121</v>
      </c>
      <c r="O2" s="98" t="s">
        <v>122</v>
      </c>
      <c r="Q2" s="99">
        <f>SUMIFS(L:L,A:A,"P")</f>
        <v>0</v>
      </c>
      <c r="R2" s="99"/>
      <c r="S2" s="94"/>
    </row>
    <row r="3" spans="1:19" s="13" customFormat="1" ht="42.75" customHeight="1" thickTop="1" thickBot="1" x14ac:dyDescent="0.4">
      <c r="B3" s="28" t="s">
        <v>30</v>
      </c>
      <c r="C3" s="29"/>
      <c r="D3" s="135" t="s">
        <v>284</v>
      </c>
      <c r="E3" s="135"/>
      <c r="F3" s="112" t="s">
        <v>137</v>
      </c>
      <c r="G3" s="47"/>
      <c r="H3" s="48"/>
      <c r="I3" s="56"/>
      <c r="J3" s="55"/>
      <c r="K3" s="122"/>
      <c r="L3" s="123"/>
      <c r="Q3" s="100">
        <f>$K$2-Q2</f>
        <v>0</v>
      </c>
      <c r="R3" s="100"/>
      <c r="S3" s="94" t="s">
        <v>125</v>
      </c>
    </row>
    <row r="4" spans="1:19" s="13" customFormat="1" ht="18" customHeight="1" thickTop="1" x14ac:dyDescent="0.35">
      <c r="B4" s="144" t="s">
        <v>18</v>
      </c>
      <c r="C4" s="145"/>
      <c r="D4" s="125"/>
      <c r="E4" s="67"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57" t="s">
        <v>26</v>
      </c>
      <c r="J4" s="158"/>
      <c r="K4" s="65"/>
      <c r="L4" s="66"/>
      <c r="Q4" s="13" t="s">
        <v>126</v>
      </c>
    </row>
    <row r="5" spans="1:19" s="13" customFormat="1" ht="18" customHeight="1" x14ac:dyDescent="0.35">
      <c r="B5" s="11" t="s">
        <v>25</v>
      </c>
      <c r="C5" s="10"/>
      <c r="D5" s="10"/>
      <c r="E5" s="67" t="s">
        <v>99</v>
      </c>
      <c r="F5" s="146" t="str">
        <f>IF((E5="Stádium 2"),"  Dokumentace pro územní řízení - DUR",(IF((E5="Stádium 3"),"  Projektová dokumentace (DOS/DSP)","")))</f>
        <v xml:space="preserve">  Projektová dokumentace (DOS/DSP)</v>
      </c>
      <c r="G5" s="146"/>
      <c r="H5" s="147"/>
      <c r="I5" s="124" t="s">
        <v>100</v>
      </c>
      <c r="J5" s="125"/>
      <c r="K5" s="64" t="s">
        <v>136</v>
      </c>
      <c r="L5" s="49"/>
    </row>
    <row r="6" spans="1:19" s="13" customFormat="1" ht="18" customHeight="1" x14ac:dyDescent="0.3">
      <c r="B6" s="11" t="s">
        <v>17</v>
      </c>
      <c r="C6" s="10"/>
      <c r="D6" s="10"/>
      <c r="E6" s="64" t="s">
        <v>97</v>
      </c>
      <c r="F6" s="126"/>
      <c r="G6" s="126"/>
      <c r="H6" s="127"/>
      <c r="I6" s="124" t="s">
        <v>20</v>
      </c>
      <c r="J6" s="125"/>
      <c r="K6" s="64" t="s">
        <v>135</v>
      </c>
      <c r="L6" s="49"/>
      <c r="O6" s="53"/>
    </row>
    <row r="7" spans="1:19" s="13" customFormat="1" ht="18" customHeight="1" x14ac:dyDescent="0.25">
      <c r="B7" s="148" t="s">
        <v>21</v>
      </c>
      <c r="C7" s="149"/>
      <c r="D7" s="149"/>
      <c r="E7" s="68">
        <v>43586</v>
      </c>
      <c r="F7" s="128" t="s">
        <v>16</v>
      </c>
      <c r="G7" s="129"/>
      <c r="H7" s="130"/>
      <c r="I7" s="156" t="s">
        <v>23</v>
      </c>
      <c r="J7" s="145"/>
      <c r="K7" s="63">
        <v>2018</v>
      </c>
      <c r="L7" s="50"/>
      <c r="O7" s="54"/>
    </row>
    <row r="8" spans="1:19" s="13" customFormat="1" ht="19.5" customHeight="1" thickBot="1" x14ac:dyDescent="0.4">
      <c r="B8" s="131" t="s">
        <v>22</v>
      </c>
      <c r="C8" s="132"/>
      <c r="D8" s="132"/>
      <c r="E8" s="69">
        <v>44180</v>
      </c>
      <c r="F8" s="58" t="s">
        <v>98</v>
      </c>
      <c r="G8" s="133" t="s">
        <v>138</v>
      </c>
      <c r="H8" s="134"/>
      <c r="I8" s="159" t="s">
        <v>15</v>
      </c>
      <c r="J8" s="149"/>
      <c r="K8" s="113">
        <v>43490</v>
      </c>
      <c r="L8" s="51"/>
    </row>
    <row r="9" spans="1:19" s="13" customFormat="1" ht="9.75" customHeight="1" x14ac:dyDescent="0.35">
      <c r="B9" s="154" t="str">
        <f>F2</f>
        <v>Modernizace TNS Týniště nad Orlicí (Voklik)</v>
      </c>
      <c r="C9" s="155"/>
      <c r="D9" s="155"/>
      <c r="E9" s="155"/>
      <c r="F9" s="155"/>
      <c r="G9" s="155"/>
      <c r="H9" s="155"/>
      <c r="I9" s="155"/>
      <c r="J9" s="155"/>
      <c r="K9" s="19" t="str">
        <f>$I$5</f>
        <v>ISPROFOND:</v>
      </c>
      <c r="L9" s="52" t="str">
        <f>K5</f>
        <v>5523720005</v>
      </c>
    </row>
    <row r="10" spans="1:19" s="13" customFormat="1" ht="15" customHeight="1" x14ac:dyDescent="0.35">
      <c r="B10" s="150" t="s">
        <v>10</v>
      </c>
      <c r="C10" s="142" t="s">
        <v>0</v>
      </c>
      <c r="D10" s="142" t="s">
        <v>1</v>
      </c>
      <c r="E10" s="142" t="s">
        <v>11</v>
      </c>
      <c r="F10" s="152" t="s">
        <v>27</v>
      </c>
      <c r="G10" s="152" t="s">
        <v>2</v>
      </c>
      <c r="H10" s="152" t="s">
        <v>3</v>
      </c>
      <c r="I10" s="142" t="s">
        <v>12</v>
      </c>
      <c r="J10" s="142" t="s">
        <v>13</v>
      </c>
      <c r="K10" s="140" t="s">
        <v>89</v>
      </c>
      <c r="L10" s="141"/>
    </row>
    <row r="11" spans="1:19" s="13" customFormat="1" ht="15" customHeight="1" x14ac:dyDescent="0.35">
      <c r="B11" s="150"/>
      <c r="C11" s="142"/>
      <c r="D11" s="142"/>
      <c r="E11" s="142"/>
      <c r="F11" s="152"/>
      <c r="G11" s="152"/>
      <c r="H11" s="152"/>
      <c r="I11" s="142"/>
      <c r="J11" s="142"/>
      <c r="K11" s="140"/>
      <c r="L11" s="141"/>
    </row>
    <row r="12" spans="1:19" s="13" customFormat="1" ht="12.75" customHeight="1" thickBot="1" x14ac:dyDescent="0.4">
      <c r="B12" s="151"/>
      <c r="C12" s="143"/>
      <c r="D12" s="143"/>
      <c r="E12" s="143"/>
      <c r="F12" s="153"/>
      <c r="G12" s="153"/>
      <c r="H12" s="153"/>
      <c r="I12" s="143"/>
      <c r="J12" s="143"/>
      <c r="K12" s="20" t="s">
        <v>14</v>
      </c>
      <c r="L12" s="21" t="s">
        <v>4</v>
      </c>
    </row>
    <row r="13" spans="1:19" s="1" customFormat="1" ht="13.5" thickBot="1" x14ac:dyDescent="0.4">
      <c r="A13" s="71" t="s">
        <v>29</v>
      </c>
      <c r="B13" s="104" t="s">
        <v>19</v>
      </c>
      <c r="C13" s="105" t="s">
        <v>181</v>
      </c>
      <c r="D13" s="106"/>
      <c r="E13" s="106"/>
      <c r="F13" s="105" t="s">
        <v>182</v>
      </c>
      <c r="G13" s="107"/>
      <c r="H13" s="107"/>
      <c r="I13" s="107"/>
      <c r="J13" s="108"/>
      <c r="K13" s="107"/>
      <c r="L13" s="109"/>
    </row>
    <row r="14" spans="1:19" s="103" customFormat="1" ht="30.5" thickBot="1" x14ac:dyDescent="0.4">
      <c r="A14" s="72" t="s">
        <v>6</v>
      </c>
      <c r="B14" s="78">
        <f>1+MAX($B$13:B13)</f>
        <v>1</v>
      </c>
      <c r="C14" s="59" t="s">
        <v>242</v>
      </c>
      <c r="D14" s="79"/>
      <c r="E14" s="59" t="s">
        <v>142</v>
      </c>
      <c r="F14" s="110" t="s">
        <v>239</v>
      </c>
      <c r="G14" s="59" t="s">
        <v>140</v>
      </c>
      <c r="H14" s="60">
        <v>10</v>
      </c>
      <c r="I14" s="83"/>
      <c r="J14" s="61" t="str">
        <f>IF(ISNUMBER(I14),ROUND(H14*I14,3),"")</f>
        <v/>
      </c>
      <c r="K14" s="62"/>
      <c r="L14" s="77">
        <f>ROUND(H14*K14,2)</f>
        <v>0</v>
      </c>
    </row>
    <row r="15" spans="1:19" s="103" customFormat="1" x14ac:dyDescent="0.35">
      <c r="A15" s="72" t="s">
        <v>5</v>
      </c>
      <c r="B15" s="15"/>
      <c r="C15" s="12"/>
      <c r="D15" s="12"/>
      <c r="E15" s="12"/>
      <c r="F15" s="81"/>
      <c r="G15" s="6"/>
      <c r="H15" s="6"/>
      <c r="I15" s="6"/>
      <c r="J15" s="6"/>
      <c r="K15" s="101"/>
      <c r="L15" s="16"/>
    </row>
    <row r="16" spans="1:19" s="103" customFormat="1" ht="60" x14ac:dyDescent="0.35">
      <c r="A16" s="72" t="s">
        <v>7</v>
      </c>
      <c r="B16" s="15"/>
      <c r="C16" s="12"/>
      <c r="D16" s="12"/>
      <c r="E16" s="12"/>
      <c r="F16" s="82" t="s">
        <v>240</v>
      </c>
      <c r="G16" s="6"/>
      <c r="H16" s="6"/>
      <c r="I16" s="6"/>
      <c r="J16" s="6"/>
      <c r="K16" s="101"/>
      <c r="L16" s="16"/>
    </row>
    <row r="17" spans="1:12" s="103" customFormat="1" ht="10.5" thickBot="1" x14ac:dyDescent="0.4">
      <c r="A17" s="72" t="s">
        <v>8</v>
      </c>
      <c r="B17" s="17"/>
      <c r="C17" s="14"/>
      <c r="D17" s="14"/>
      <c r="E17" s="14"/>
      <c r="F17" s="111" t="s">
        <v>145</v>
      </c>
      <c r="G17" s="7"/>
      <c r="H17" s="7"/>
      <c r="I17" s="7"/>
      <c r="J17" s="7"/>
      <c r="K17" s="102"/>
      <c r="L17" s="18"/>
    </row>
    <row r="18" spans="1:12" s="103" customFormat="1" ht="20.5" thickBot="1" x14ac:dyDescent="0.4">
      <c r="A18" s="72" t="s">
        <v>6</v>
      </c>
      <c r="B18" s="78">
        <f>1+MAX($B$13:B17)</f>
        <v>2</v>
      </c>
      <c r="C18" s="59" t="s">
        <v>237</v>
      </c>
      <c r="D18" s="79"/>
      <c r="E18" s="59" t="s">
        <v>139</v>
      </c>
      <c r="F18" s="110" t="s">
        <v>238</v>
      </c>
      <c r="G18" s="59" t="s">
        <v>140</v>
      </c>
      <c r="H18" s="60">
        <v>10</v>
      </c>
      <c r="I18" s="83"/>
      <c r="J18" s="60"/>
      <c r="K18" s="62"/>
      <c r="L18" s="77">
        <f>ROUND((ROUND(H18,3))*(ROUND(K18,2)),2)</f>
        <v>0</v>
      </c>
    </row>
    <row r="19" spans="1:12" s="103" customFormat="1" ht="12.75" customHeight="1" x14ac:dyDescent="0.35">
      <c r="A19" s="72" t="s">
        <v>5</v>
      </c>
      <c r="B19" s="15"/>
      <c r="C19" s="12"/>
      <c r="D19" s="12"/>
      <c r="E19" s="12"/>
      <c r="F19" s="81"/>
      <c r="G19" s="6"/>
      <c r="H19" s="6"/>
      <c r="I19" s="6"/>
      <c r="J19" s="6"/>
      <c r="K19" s="6"/>
      <c r="L19" s="16"/>
    </row>
    <row r="20" spans="1:12" s="103" customFormat="1" ht="60" x14ac:dyDescent="0.35">
      <c r="A20" s="72" t="s">
        <v>7</v>
      </c>
      <c r="B20" s="15"/>
      <c r="C20" s="12"/>
      <c r="D20" s="12"/>
      <c r="E20" s="12"/>
      <c r="F20" s="82" t="s">
        <v>241</v>
      </c>
      <c r="G20" s="6"/>
      <c r="H20" s="6"/>
      <c r="I20" s="6"/>
      <c r="J20" s="6"/>
      <c r="K20" s="6"/>
      <c r="L20" s="16"/>
    </row>
    <row r="21" spans="1:12" s="103" customFormat="1" ht="12.75" customHeight="1" thickBot="1" x14ac:dyDescent="0.4">
      <c r="A21" s="72" t="s">
        <v>8</v>
      </c>
      <c r="B21" s="17"/>
      <c r="C21" s="14"/>
      <c r="D21" s="14"/>
      <c r="E21" s="14"/>
      <c r="F21" s="111" t="s">
        <v>130</v>
      </c>
      <c r="G21" s="7"/>
      <c r="H21" s="7"/>
      <c r="I21" s="7"/>
      <c r="J21" s="7"/>
      <c r="K21" s="7"/>
      <c r="L21" s="18"/>
    </row>
    <row r="22" spans="1:12" s="103" customFormat="1" ht="11" thickBot="1" x14ac:dyDescent="0.4">
      <c r="A22" s="72" t="s">
        <v>6</v>
      </c>
      <c r="B22" s="78">
        <f>1+MAX($B$13:B21)</f>
        <v>3</v>
      </c>
      <c r="C22" s="59" t="s">
        <v>141</v>
      </c>
      <c r="D22" s="79"/>
      <c r="E22" s="59" t="s">
        <v>142</v>
      </c>
      <c r="F22" s="111" t="s">
        <v>143</v>
      </c>
      <c r="G22" s="59" t="s">
        <v>140</v>
      </c>
      <c r="H22" s="60">
        <v>10</v>
      </c>
      <c r="I22" s="83"/>
      <c r="J22" s="60" t="str">
        <f>IF(ISNUMBER(I22),ROUND(H22*I22,3),"")</f>
        <v/>
      </c>
      <c r="K22" s="62"/>
      <c r="L22" s="77">
        <f>ROUND(H22*K22,2)</f>
        <v>0</v>
      </c>
    </row>
    <row r="23" spans="1:12" s="103" customFormat="1" x14ac:dyDescent="0.35">
      <c r="A23" s="72" t="s">
        <v>5</v>
      </c>
      <c r="B23" s="15"/>
      <c r="C23" s="12"/>
      <c r="D23" s="12"/>
      <c r="E23" s="12"/>
      <c r="F23" s="81"/>
      <c r="G23" s="6"/>
      <c r="H23" s="6"/>
      <c r="I23" s="6"/>
      <c r="J23" s="6"/>
      <c r="K23" s="6"/>
      <c r="L23" s="16"/>
    </row>
    <row r="24" spans="1:12" s="103" customFormat="1" ht="80" x14ac:dyDescent="0.35">
      <c r="A24" s="72" t="s">
        <v>7</v>
      </c>
      <c r="B24" s="15"/>
      <c r="C24" s="12"/>
      <c r="D24" s="12"/>
      <c r="E24" s="12"/>
      <c r="F24" s="82" t="s">
        <v>144</v>
      </c>
      <c r="G24" s="6"/>
      <c r="H24" s="6"/>
      <c r="I24" s="6"/>
      <c r="J24" s="6"/>
      <c r="K24" s="6"/>
      <c r="L24" s="16"/>
    </row>
    <row r="25" spans="1:12" s="103" customFormat="1" ht="10.5" thickBot="1" x14ac:dyDescent="0.4">
      <c r="A25" s="72" t="s">
        <v>8</v>
      </c>
      <c r="B25" s="17"/>
      <c r="C25" s="14"/>
      <c r="D25" s="14"/>
      <c r="E25" s="14"/>
      <c r="F25" s="111" t="s">
        <v>130</v>
      </c>
      <c r="G25" s="7"/>
      <c r="H25" s="7"/>
      <c r="I25" s="7"/>
      <c r="J25" s="7"/>
      <c r="K25" s="7"/>
      <c r="L25" s="18"/>
    </row>
    <row r="26" spans="1:12" s="103" customFormat="1" ht="11" thickBot="1" x14ac:dyDescent="0.4">
      <c r="A26" s="72" t="s">
        <v>6</v>
      </c>
      <c r="B26" s="78">
        <f>1+MAX($B$13:B25)</f>
        <v>4</v>
      </c>
      <c r="C26" s="59" t="s">
        <v>147</v>
      </c>
      <c r="D26" s="79"/>
      <c r="E26" s="59" t="s">
        <v>142</v>
      </c>
      <c r="F26" s="111" t="s">
        <v>146</v>
      </c>
      <c r="G26" s="59" t="s">
        <v>140</v>
      </c>
      <c r="H26" s="60">
        <v>2</v>
      </c>
      <c r="I26" s="83"/>
      <c r="J26" s="60" t="str">
        <f>IF(ISNUMBER(I26),ROUND(H26*I26,3),"")</f>
        <v/>
      </c>
      <c r="K26" s="62"/>
      <c r="L26" s="77">
        <f>ROUND(H26*K26,2)</f>
        <v>0</v>
      </c>
    </row>
    <row r="27" spans="1:12" s="103" customFormat="1" x14ac:dyDescent="0.35">
      <c r="A27" s="72" t="s">
        <v>5</v>
      </c>
      <c r="B27" s="15"/>
      <c r="C27" s="12"/>
      <c r="D27" s="12"/>
      <c r="E27" s="12"/>
      <c r="F27" s="81"/>
      <c r="G27" s="6"/>
      <c r="H27" s="6"/>
      <c r="I27" s="6"/>
      <c r="J27" s="6"/>
      <c r="K27" s="6"/>
      <c r="L27" s="16"/>
    </row>
    <row r="28" spans="1:12" s="103" customFormat="1" x14ac:dyDescent="0.35">
      <c r="A28" s="72" t="s">
        <v>7</v>
      </c>
      <c r="B28" s="15"/>
      <c r="C28" s="12"/>
      <c r="D28" s="12"/>
      <c r="E28" s="12"/>
      <c r="F28" s="82"/>
      <c r="G28" s="6"/>
      <c r="H28" s="6"/>
      <c r="I28" s="6"/>
      <c r="J28" s="6"/>
      <c r="K28" s="6"/>
      <c r="L28" s="16"/>
    </row>
    <row r="29" spans="1:12" s="103" customFormat="1" ht="10.5" thickBot="1" x14ac:dyDescent="0.4">
      <c r="A29" s="72" t="s">
        <v>8</v>
      </c>
      <c r="B29" s="17"/>
      <c r="C29" s="14"/>
      <c r="D29" s="14"/>
      <c r="E29" s="14"/>
      <c r="F29" s="111" t="s">
        <v>130</v>
      </c>
      <c r="G29" s="7"/>
      <c r="H29" s="7"/>
      <c r="I29" s="7"/>
      <c r="J29" s="7"/>
      <c r="K29" s="7"/>
      <c r="L29" s="18"/>
    </row>
    <row r="30" spans="1:12" s="103" customFormat="1" ht="11" thickBot="1" x14ac:dyDescent="0.4">
      <c r="A30" s="72" t="s">
        <v>6</v>
      </c>
      <c r="B30" s="78">
        <f>1+MAX($B$13:B29)</f>
        <v>5</v>
      </c>
      <c r="C30" s="59" t="s">
        <v>148</v>
      </c>
      <c r="D30" s="79"/>
      <c r="E30" s="59" t="s">
        <v>139</v>
      </c>
      <c r="F30" s="111" t="s">
        <v>149</v>
      </c>
      <c r="G30" s="59" t="s">
        <v>150</v>
      </c>
      <c r="H30" s="60">
        <v>20</v>
      </c>
      <c r="I30" s="83"/>
      <c r="J30" s="60" t="str">
        <f>IF(ISNUMBER(I30),ROUND(H30*I30,3),"")</f>
        <v/>
      </c>
      <c r="K30" s="62"/>
      <c r="L30" s="77">
        <f>ROUND(H30*K30,2)</f>
        <v>0</v>
      </c>
    </row>
    <row r="31" spans="1:12" s="103" customFormat="1" x14ac:dyDescent="0.35">
      <c r="A31" s="72" t="s">
        <v>5</v>
      </c>
      <c r="B31" s="15"/>
      <c r="C31" s="12"/>
      <c r="D31" s="12"/>
      <c r="E31" s="12"/>
      <c r="F31" s="81"/>
      <c r="G31" s="6"/>
      <c r="H31" s="6"/>
      <c r="I31" s="6"/>
      <c r="J31" s="6"/>
      <c r="K31" s="6"/>
      <c r="L31" s="16"/>
    </row>
    <row r="32" spans="1:12" s="103" customFormat="1" x14ac:dyDescent="0.35">
      <c r="A32" s="72" t="s">
        <v>7</v>
      </c>
      <c r="B32" s="15"/>
      <c r="C32" s="12"/>
      <c r="D32" s="12"/>
      <c r="E32" s="12"/>
      <c r="F32" s="82"/>
      <c r="G32" s="6"/>
      <c r="H32" s="6"/>
      <c r="I32" s="6"/>
      <c r="J32" s="6"/>
      <c r="K32" s="6"/>
      <c r="L32" s="16"/>
    </row>
    <row r="33" spans="1:12" s="103" customFormat="1" ht="10.5" thickBot="1" x14ac:dyDescent="0.4">
      <c r="A33" s="72" t="s">
        <v>8</v>
      </c>
      <c r="B33" s="17"/>
      <c r="C33" s="14"/>
      <c r="D33" s="14"/>
      <c r="E33" s="14"/>
      <c r="F33" s="111" t="s">
        <v>130</v>
      </c>
      <c r="G33" s="7"/>
      <c r="H33" s="7"/>
      <c r="I33" s="7"/>
      <c r="J33" s="7"/>
      <c r="K33" s="7"/>
      <c r="L33" s="18"/>
    </row>
    <row r="34" spans="1:12" s="103" customFormat="1" ht="11" thickBot="1" x14ac:dyDescent="0.4">
      <c r="A34" s="72" t="s">
        <v>6</v>
      </c>
      <c r="B34" s="78">
        <f>1+MAX($B$13:B33)</f>
        <v>6</v>
      </c>
      <c r="C34" s="59" t="s">
        <v>151</v>
      </c>
      <c r="D34" s="79"/>
      <c r="E34" s="59" t="s">
        <v>139</v>
      </c>
      <c r="F34" s="111" t="s">
        <v>152</v>
      </c>
      <c r="G34" s="59" t="s">
        <v>140</v>
      </c>
      <c r="H34" s="60">
        <v>8</v>
      </c>
      <c r="I34" s="83"/>
      <c r="J34" s="60" t="str">
        <f>IF(ISNUMBER(I34),ROUND(H34*I34,3),"")</f>
        <v/>
      </c>
      <c r="K34" s="62"/>
      <c r="L34" s="77">
        <f>ROUND(H34*K34,2)</f>
        <v>0</v>
      </c>
    </row>
    <row r="35" spans="1:12" s="103" customFormat="1" x14ac:dyDescent="0.35">
      <c r="A35" s="72" t="s">
        <v>5</v>
      </c>
      <c r="B35" s="15"/>
      <c r="C35" s="12"/>
      <c r="D35" s="12"/>
      <c r="E35" s="12"/>
      <c r="F35" s="81"/>
      <c r="G35" s="6"/>
      <c r="H35" s="6"/>
      <c r="I35" s="6"/>
      <c r="J35" s="6"/>
      <c r="K35" s="6"/>
      <c r="L35" s="16"/>
    </row>
    <row r="36" spans="1:12" s="103" customFormat="1" x14ac:dyDescent="0.35">
      <c r="A36" s="72" t="s">
        <v>7</v>
      </c>
      <c r="B36" s="15"/>
      <c r="C36" s="12"/>
      <c r="D36" s="12"/>
      <c r="E36" s="12"/>
      <c r="F36" s="82"/>
      <c r="G36" s="6"/>
      <c r="H36" s="6"/>
      <c r="I36" s="6"/>
      <c r="J36" s="6"/>
      <c r="K36" s="6"/>
      <c r="L36" s="16"/>
    </row>
    <row r="37" spans="1:12" s="103" customFormat="1" ht="10.5" thickBot="1" x14ac:dyDescent="0.4">
      <c r="A37" s="72" t="s">
        <v>8</v>
      </c>
      <c r="B37" s="17"/>
      <c r="C37" s="14"/>
      <c r="D37" s="14"/>
      <c r="E37" s="14"/>
      <c r="F37" s="111" t="s">
        <v>130</v>
      </c>
      <c r="G37" s="7"/>
      <c r="H37" s="7"/>
      <c r="I37" s="7"/>
      <c r="J37" s="7"/>
      <c r="K37" s="7"/>
      <c r="L37" s="18"/>
    </row>
    <row r="38" spans="1:12" s="103" customFormat="1" ht="13.5" customHeight="1" thickBot="1" x14ac:dyDescent="0.4">
      <c r="A38" s="72" t="s">
        <v>6</v>
      </c>
      <c r="B38" s="78">
        <f>1+MAX($B$13:B37)</f>
        <v>7</v>
      </c>
      <c r="C38" s="59" t="s">
        <v>230</v>
      </c>
      <c r="D38" s="79"/>
      <c r="E38" s="59" t="s">
        <v>139</v>
      </c>
      <c r="F38" s="111" t="s">
        <v>231</v>
      </c>
      <c r="G38" s="59" t="s">
        <v>150</v>
      </c>
      <c r="H38" s="60">
        <v>20</v>
      </c>
      <c r="I38" s="83"/>
      <c r="J38" s="60"/>
      <c r="K38" s="62"/>
      <c r="L38" s="77">
        <f>ROUND((ROUND(H38,3))*(ROUND(K38,2)),2)</f>
        <v>0</v>
      </c>
    </row>
    <row r="39" spans="1:12" s="103" customFormat="1" ht="12.75" customHeight="1" x14ac:dyDescent="0.35">
      <c r="A39" s="72" t="s">
        <v>5</v>
      </c>
      <c r="B39" s="15"/>
      <c r="C39" s="12"/>
      <c r="D39" s="12"/>
      <c r="E39" s="12"/>
      <c r="F39" s="81"/>
      <c r="G39" s="6"/>
      <c r="H39" s="6"/>
      <c r="I39" s="6"/>
      <c r="J39" s="6"/>
      <c r="K39" s="6"/>
      <c r="L39" s="16"/>
    </row>
    <row r="40" spans="1:12" s="103" customFormat="1" ht="12.75" customHeight="1" x14ac:dyDescent="0.35">
      <c r="A40" s="72" t="s">
        <v>7</v>
      </c>
      <c r="B40" s="15"/>
      <c r="C40" s="12"/>
      <c r="D40" s="12"/>
      <c r="E40" s="12"/>
      <c r="F40" s="82"/>
      <c r="G40" s="6"/>
      <c r="H40" s="6"/>
      <c r="I40" s="6"/>
      <c r="J40" s="6"/>
      <c r="K40" s="6"/>
      <c r="L40" s="16"/>
    </row>
    <row r="41" spans="1:12" s="103" customFormat="1" ht="12.75" customHeight="1" thickBot="1" x14ac:dyDescent="0.4">
      <c r="A41" s="72" t="s">
        <v>8</v>
      </c>
      <c r="B41" s="17"/>
      <c r="C41" s="14"/>
      <c r="D41" s="14"/>
      <c r="E41" s="14"/>
      <c r="F41" s="111" t="s">
        <v>130</v>
      </c>
      <c r="G41" s="7"/>
      <c r="H41" s="7"/>
      <c r="I41" s="7"/>
      <c r="J41" s="7"/>
      <c r="K41" s="7"/>
      <c r="L41" s="18"/>
    </row>
    <row r="42" spans="1:12" s="103" customFormat="1" ht="13.5" customHeight="1" thickBot="1" x14ac:dyDescent="0.4">
      <c r="A42" s="72" t="s">
        <v>6</v>
      </c>
      <c r="B42" s="78">
        <f>1+MAX($B$13:B41)</f>
        <v>8</v>
      </c>
      <c r="C42" s="59" t="s">
        <v>243</v>
      </c>
      <c r="D42" s="79"/>
      <c r="E42" s="59" t="s">
        <v>139</v>
      </c>
      <c r="F42" s="111" t="s">
        <v>244</v>
      </c>
      <c r="G42" s="59" t="s">
        <v>150</v>
      </c>
      <c r="H42" s="60">
        <v>60</v>
      </c>
      <c r="I42" s="83"/>
      <c r="J42" s="60" t="str">
        <f>IF(I42=0,"",I42*H42)</f>
        <v/>
      </c>
      <c r="K42" s="62"/>
      <c r="L42" s="77">
        <f>ROUND(H42*K42,2)</f>
        <v>0</v>
      </c>
    </row>
    <row r="43" spans="1:12" s="103" customFormat="1" ht="12.75" customHeight="1" x14ac:dyDescent="0.35">
      <c r="A43" s="72" t="s">
        <v>5</v>
      </c>
      <c r="B43" s="15"/>
      <c r="C43" s="12"/>
      <c r="D43" s="12"/>
      <c r="E43" s="12"/>
      <c r="F43" s="81"/>
      <c r="G43" s="6"/>
      <c r="H43" s="6"/>
      <c r="I43" s="6"/>
      <c r="J43" s="6"/>
      <c r="K43" s="6"/>
      <c r="L43" s="16"/>
    </row>
    <row r="44" spans="1:12" s="103" customFormat="1" ht="12.75" customHeight="1" x14ac:dyDescent="0.35">
      <c r="A44" s="72" t="s">
        <v>7</v>
      </c>
      <c r="B44" s="15"/>
      <c r="C44" s="12"/>
      <c r="D44" s="12"/>
      <c r="E44" s="12"/>
      <c r="F44" s="82"/>
      <c r="G44" s="6"/>
      <c r="H44" s="6"/>
      <c r="I44" s="6"/>
      <c r="J44" s="6"/>
      <c r="K44" s="6"/>
      <c r="L44" s="16"/>
    </row>
    <row r="45" spans="1:12" s="103" customFormat="1" ht="12.75" customHeight="1" thickBot="1" x14ac:dyDescent="0.4">
      <c r="A45" s="72" t="s">
        <v>8</v>
      </c>
      <c r="B45" s="17"/>
      <c r="C45" s="14"/>
      <c r="D45" s="14"/>
      <c r="E45" s="14"/>
      <c r="F45" s="111" t="s">
        <v>153</v>
      </c>
      <c r="G45" s="7"/>
      <c r="H45" s="7"/>
      <c r="I45" s="7"/>
      <c r="J45" s="7"/>
      <c r="K45" s="7"/>
      <c r="L45" s="18"/>
    </row>
    <row r="46" spans="1:12" s="103" customFormat="1" ht="13.5" customHeight="1" thickBot="1" x14ac:dyDescent="0.4">
      <c r="A46" s="72" t="s">
        <v>6</v>
      </c>
      <c r="B46" s="78">
        <f>1+MAX($B$13:B45)</f>
        <v>9</v>
      </c>
      <c r="C46" s="59" t="s">
        <v>245</v>
      </c>
      <c r="D46" s="79"/>
      <c r="E46" s="59" t="s">
        <v>139</v>
      </c>
      <c r="F46" s="111" t="s">
        <v>246</v>
      </c>
      <c r="G46" s="59" t="s">
        <v>150</v>
      </c>
      <c r="H46" s="60">
        <v>100</v>
      </c>
      <c r="I46" s="83"/>
      <c r="J46" s="60" t="str">
        <f>IF(I46=0,"",I46*H46)</f>
        <v/>
      </c>
      <c r="K46" s="62"/>
      <c r="L46" s="77">
        <f>ROUND((ROUND(H46,3))*(ROUND(K46,2)),2)</f>
        <v>0</v>
      </c>
    </row>
    <row r="47" spans="1:12" s="103" customFormat="1" ht="12.75" customHeight="1" x14ac:dyDescent="0.35">
      <c r="A47" s="72" t="s">
        <v>5</v>
      </c>
      <c r="B47" s="15"/>
      <c r="C47" s="12"/>
      <c r="D47" s="12"/>
      <c r="E47" s="12"/>
      <c r="F47" s="81"/>
      <c r="G47" s="6"/>
      <c r="H47" s="6"/>
      <c r="I47" s="6"/>
      <c r="J47" s="6"/>
      <c r="K47" s="6"/>
      <c r="L47" s="16"/>
    </row>
    <row r="48" spans="1:12" s="103" customFormat="1" ht="12.75" customHeight="1" x14ac:dyDescent="0.35">
      <c r="A48" s="72" t="s">
        <v>7</v>
      </c>
      <c r="B48" s="15"/>
      <c r="C48" s="12"/>
      <c r="D48" s="12"/>
      <c r="E48" s="12"/>
      <c r="F48" s="82"/>
      <c r="G48" s="6"/>
      <c r="H48" s="6"/>
      <c r="I48" s="6"/>
      <c r="J48" s="6"/>
      <c r="K48" s="6"/>
      <c r="L48" s="16"/>
    </row>
    <row r="49" spans="1:12" s="103" customFormat="1" ht="12.75" customHeight="1" thickBot="1" x14ac:dyDescent="0.4">
      <c r="A49" s="72" t="s">
        <v>8</v>
      </c>
      <c r="B49" s="17"/>
      <c r="C49" s="14"/>
      <c r="D49" s="14"/>
      <c r="E49" s="14"/>
      <c r="F49" s="111" t="s">
        <v>153</v>
      </c>
      <c r="G49" s="7"/>
      <c r="H49" s="7"/>
      <c r="I49" s="7"/>
      <c r="J49" s="7"/>
      <c r="K49" s="7"/>
      <c r="L49" s="18"/>
    </row>
    <row r="50" spans="1:12" s="103" customFormat="1" ht="13.5" customHeight="1" thickBot="1" x14ac:dyDescent="0.4">
      <c r="A50" s="72" t="s">
        <v>6</v>
      </c>
      <c r="B50" s="78">
        <f>1+MAX($B$13:B49)</f>
        <v>10</v>
      </c>
      <c r="C50" s="59" t="s">
        <v>247</v>
      </c>
      <c r="D50" s="79"/>
      <c r="E50" s="59" t="s">
        <v>139</v>
      </c>
      <c r="F50" s="111" t="s">
        <v>248</v>
      </c>
      <c r="G50" s="59" t="s">
        <v>150</v>
      </c>
      <c r="H50" s="60">
        <v>900</v>
      </c>
      <c r="I50" s="83"/>
      <c r="J50" s="60" t="str">
        <f>IF(I50=0,"",I50*H50)</f>
        <v/>
      </c>
      <c r="K50" s="62"/>
      <c r="L50" s="77">
        <f>ROUND((ROUND(H50,3))*(ROUND(K50,2)),2)</f>
        <v>0</v>
      </c>
    </row>
    <row r="51" spans="1:12" s="103" customFormat="1" ht="12.75" customHeight="1" x14ac:dyDescent="0.35">
      <c r="A51" s="72" t="s">
        <v>5</v>
      </c>
      <c r="B51" s="15"/>
      <c r="C51" s="12"/>
      <c r="D51" s="12"/>
      <c r="E51" s="12"/>
      <c r="F51" s="81"/>
      <c r="G51" s="6"/>
      <c r="H51" s="6"/>
      <c r="I51" s="6"/>
      <c r="J51" s="6"/>
      <c r="K51" s="6"/>
      <c r="L51" s="16"/>
    </row>
    <row r="52" spans="1:12" s="103" customFormat="1" ht="12.75" customHeight="1" x14ac:dyDescent="0.35">
      <c r="A52" s="72" t="s">
        <v>7</v>
      </c>
      <c r="B52" s="15"/>
      <c r="C52" s="12"/>
      <c r="D52" s="12"/>
      <c r="E52" s="12"/>
      <c r="F52" s="82"/>
      <c r="G52" s="6"/>
      <c r="H52" s="6"/>
      <c r="I52" s="6"/>
      <c r="J52" s="6"/>
      <c r="K52" s="6"/>
      <c r="L52" s="16"/>
    </row>
    <row r="53" spans="1:12" s="103" customFormat="1" ht="12.75" customHeight="1" thickBot="1" x14ac:dyDescent="0.4">
      <c r="A53" s="72" t="s">
        <v>8</v>
      </c>
      <c r="B53" s="17"/>
      <c r="C53" s="14"/>
      <c r="D53" s="14"/>
      <c r="E53" s="14"/>
      <c r="F53" s="111" t="s">
        <v>153</v>
      </c>
      <c r="G53" s="7"/>
      <c r="H53" s="7"/>
      <c r="I53" s="7"/>
      <c r="J53" s="7"/>
      <c r="K53" s="7"/>
      <c r="L53" s="18"/>
    </row>
    <row r="54" spans="1:12" s="103" customFormat="1" ht="13.5" customHeight="1" thickBot="1" x14ac:dyDescent="0.4">
      <c r="A54" s="72" t="s">
        <v>6</v>
      </c>
      <c r="B54" s="78">
        <f>1+MAX($B$13:B53)</f>
        <v>11</v>
      </c>
      <c r="C54" s="59" t="s">
        <v>249</v>
      </c>
      <c r="D54" s="79"/>
      <c r="E54" s="59" t="s">
        <v>139</v>
      </c>
      <c r="F54" s="111" t="s">
        <v>250</v>
      </c>
      <c r="G54" s="59" t="s">
        <v>150</v>
      </c>
      <c r="H54" s="60">
        <v>190</v>
      </c>
      <c r="I54" s="83"/>
      <c r="J54" s="60" t="str">
        <f>IF(I54=0,"",I54*H54)</f>
        <v/>
      </c>
      <c r="K54" s="62"/>
      <c r="L54" s="77">
        <f>ROUND((ROUND(H54,3))*(ROUND(K54,2)),2)</f>
        <v>0</v>
      </c>
    </row>
    <row r="55" spans="1:12" s="103" customFormat="1" ht="12.75" customHeight="1" x14ac:dyDescent="0.35">
      <c r="A55" s="72" t="s">
        <v>5</v>
      </c>
      <c r="B55" s="15"/>
      <c r="C55" s="12"/>
      <c r="D55" s="12"/>
      <c r="E55" s="12"/>
      <c r="F55" s="81"/>
      <c r="G55" s="6"/>
      <c r="H55" s="6"/>
      <c r="I55" s="6"/>
      <c r="J55" s="6"/>
      <c r="K55" s="6"/>
      <c r="L55" s="16"/>
    </row>
    <row r="56" spans="1:12" s="103" customFormat="1" ht="12.75" customHeight="1" x14ac:dyDescent="0.35">
      <c r="A56" s="72" t="s">
        <v>7</v>
      </c>
      <c r="B56" s="15"/>
      <c r="C56" s="12"/>
      <c r="D56" s="12"/>
      <c r="E56" s="12"/>
      <c r="F56" s="82"/>
      <c r="G56" s="6"/>
      <c r="H56" s="6"/>
      <c r="I56" s="6"/>
      <c r="J56" s="6"/>
      <c r="K56" s="6"/>
      <c r="L56" s="16"/>
    </row>
    <row r="57" spans="1:12" s="103" customFormat="1" ht="12.75" customHeight="1" thickBot="1" x14ac:dyDescent="0.4">
      <c r="A57" s="72" t="s">
        <v>8</v>
      </c>
      <c r="B57" s="17"/>
      <c r="C57" s="14"/>
      <c r="D57" s="14"/>
      <c r="E57" s="14"/>
      <c r="F57" s="111" t="s">
        <v>153</v>
      </c>
      <c r="G57" s="7"/>
      <c r="H57" s="7"/>
      <c r="I57" s="7"/>
      <c r="J57" s="7"/>
      <c r="K57" s="7"/>
      <c r="L57" s="18"/>
    </row>
    <row r="58" spans="1:12" s="103" customFormat="1" ht="13.5" customHeight="1" thickBot="1" x14ac:dyDescent="0.4">
      <c r="A58" s="72" t="s">
        <v>6</v>
      </c>
      <c r="B58" s="78">
        <f>1+MAX($B$13:B57)</f>
        <v>12</v>
      </c>
      <c r="C58" s="59" t="s">
        <v>251</v>
      </c>
      <c r="D58" s="79"/>
      <c r="E58" s="59" t="s">
        <v>139</v>
      </c>
      <c r="F58" s="111" t="s">
        <v>252</v>
      </c>
      <c r="G58" s="59" t="s">
        <v>150</v>
      </c>
      <c r="H58" s="60">
        <v>295</v>
      </c>
      <c r="I58" s="83"/>
      <c r="J58" s="60" t="str">
        <f>IF(I58=0,"",I58*H58)</f>
        <v/>
      </c>
      <c r="K58" s="62"/>
      <c r="L58" s="77">
        <f>ROUND((ROUND(H58,3))*(ROUND(K58,2)),2)</f>
        <v>0</v>
      </c>
    </row>
    <row r="59" spans="1:12" s="103" customFormat="1" ht="12.75" customHeight="1" x14ac:dyDescent="0.35">
      <c r="A59" s="72" t="s">
        <v>5</v>
      </c>
      <c r="B59" s="15"/>
      <c r="C59" s="12"/>
      <c r="D59" s="12"/>
      <c r="E59" s="12"/>
      <c r="F59" s="81"/>
      <c r="G59" s="6"/>
      <c r="H59" s="6"/>
      <c r="I59" s="6"/>
      <c r="J59" s="6"/>
      <c r="K59" s="6"/>
      <c r="L59" s="16"/>
    </row>
    <row r="60" spans="1:12" s="103" customFormat="1" ht="12.75" customHeight="1" x14ac:dyDescent="0.35">
      <c r="A60" s="72" t="s">
        <v>7</v>
      </c>
      <c r="B60" s="15"/>
      <c r="C60" s="12"/>
      <c r="D60" s="12"/>
      <c r="E60" s="12"/>
      <c r="F60" s="82"/>
      <c r="G60" s="6"/>
      <c r="H60" s="6"/>
      <c r="I60" s="6"/>
      <c r="J60" s="6"/>
      <c r="K60" s="6"/>
      <c r="L60" s="16"/>
    </row>
    <row r="61" spans="1:12" s="103" customFormat="1" ht="12.75" customHeight="1" thickBot="1" x14ac:dyDescent="0.4">
      <c r="A61" s="72" t="s">
        <v>8</v>
      </c>
      <c r="B61" s="17"/>
      <c r="C61" s="14"/>
      <c r="D61" s="14"/>
      <c r="E61" s="14"/>
      <c r="F61" s="111" t="s">
        <v>153</v>
      </c>
      <c r="G61" s="7"/>
      <c r="H61" s="7"/>
      <c r="I61" s="7"/>
      <c r="J61" s="7"/>
      <c r="K61" s="7"/>
      <c r="L61" s="18"/>
    </row>
    <row r="62" spans="1:12" s="103" customFormat="1" ht="13.5" customHeight="1" thickBot="1" x14ac:dyDescent="0.4">
      <c r="A62" s="72" t="s">
        <v>6</v>
      </c>
      <c r="B62" s="78">
        <f>1+MAX($B$13:B61)</f>
        <v>13</v>
      </c>
      <c r="C62" s="59" t="s">
        <v>253</v>
      </c>
      <c r="D62" s="79"/>
      <c r="E62" s="59" t="s">
        <v>139</v>
      </c>
      <c r="F62" s="111" t="s">
        <v>254</v>
      </c>
      <c r="G62" s="59" t="s">
        <v>150</v>
      </c>
      <c r="H62" s="60">
        <v>190</v>
      </c>
      <c r="I62" s="83"/>
      <c r="J62" s="60" t="str">
        <f>IF(I62=0,"",I62*H62)</f>
        <v/>
      </c>
      <c r="K62" s="62"/>
      <c r="L62" s="77">
        <f>ROUND((ROUND(H62,3))*(ROUND(K62,2)),2)</f>
        <v>0</v>
      </c>
    </row>
    <row r="63" spans="1:12" s="103" customFormat="1" ht="12.75" customHeight="1" x14ac:dyDescent="0.35">
      <c r="A63" s="72" t="s">
        <v>5</v>
      </c>
      <c r="B63" s="15"/>
      <c r="C63" s="12"/>
      <c r="D63" s="12"/>
      <c r="E63" s="12"/>
      <c r="F63" s="81"/>
      <c r="G63" s="6"/>
      <c r="H63" s="6"/>
      <c r="I63" s="6"/>
      <c r="J63" s="6"/>
      <c r="K63" s="6"/>
      <c r="L63" s="16"/>
    </row>
    <row r="64" spans="1:12" s="103" customFormat="1" ht="12.75" customHeight="1" x14ac:dyDescent="0.35">
      <c r="A64" s="72" t="s">
        <v>7</v>
      </c>
      <c r="B64" s="15"/>
      <c r="C64" s="12"/>
      <c r="D64" s="12"/>
      <c r="E64" s="12"/>
      <c r="F64" s="82"/>
      <c r="G64" s="6"/>
      <c r="H64" s="6"/>
      <c r="I64" s="6"/>
      <c r="J64" s="6"/>
      <c r="K64" s="6"/>
      <c r="L64" s="16"/>
    </row>
    <row r="65" spans="1:12" s="103" customFormat="1" ht="12.75" customHeight="1" thickBot="1" x14ac:dyDescent="0.4">
      <c r="A65" s="72" t="s">
        <v>8</v>
      </c>
      <c r="B65" s="17"/>
      <c r="C65" s="14"/>
      <c r="D65" s="14"/>
      <c r="E65" s="14"/>
      <c r="F65" s="111" t="s">
        <v>153</v>
      </c>
      <c r="G65" s="7"/>
      <c r="H65" s="7"/>
      <c r="I65" s="7"/>
      <c r="J65" s="7"/>
      <c r="K65" s="7"/>
      <c r="L65" s="18"/>
    </row>
    <row r="66" spans="1:12" s="103" customFormat="1" ht="13.5" customHeight="1" thickBot="1" x14ac:dyDescent="0.4">
      <c r="A66" s="72" t="s">
        <v>6</v>
      </c>
      <c r="B66" s="78">
        <f>1+MAX($B$13:B65)</f>
        <v>14</v>
      </c>
      <c r="C66" s="59" t="s">
        <v>255</v>
      </c>
      <c r="D66" s="79"/>
      <c r="E66" s="59" t="s">
        <v>139</v>
      </c>
      <c r="F66" s="111" t="s">
        <v>256</v>
      </c>
      <c r="G66" s="59" t="s">
        <v>140</v>
      </c>
      <c r="H66" s="60">
        <v>22</v>
      </c>
      <c r="I66" s="83"/>
      <c r="J66" s="60"/>
      <c r="K66" s="62"/>
      <c r="L66" s="77">
        <f>ROUND((ROUND(H66,3))*(ROUND(K66,2)),2)</f>
        <v>0</v>
      </c>
    </row>
    <row r="67" spans="1:12" s="103" customFormat="1" ht="12.75" customHeight="1" x14ac:dyDescent="0.35">
      <c r="A67" s="72" t="s">
        <v>5</v>
      </c>
      <c r="B67" s="15"/>
      <c r="C67" s="12"/>
      <c r="D67" s="12"/>
      <c r="E67" s="12"/>
      <c r="F67" s="81"/>
      <c r="G67" s="6"/>
      <c r="H67" s="6"/>
      <c r="I67" s="6"/>
      <c r="J67" s="6"/>
      <c r="K67" s="6"/>
      <c r="L67" s="16"/>
    </row>
    <row r="68" spans="1:12" s="103" customFormat="1" ht="12.75" customHeight="1" x14ac:dyDescent="0.35">
      <c r="A68" s="72" t="s">
        <v>7</v>
      </c>
      <c r="B68" s="15"/>
      <c r="C68" s="12"/>
      <c r="D68" s="12"/>
      <c r="E68" s="12"/>
      <c r="F68" s="82"/>
      <c r="G68" s="6"/>
      <c r="H68" s="6"/>
      <c r="I68" s="6"/>
      <c r="J68" s="6"/>
      <c r="K68" s="6"/>
      <c r="L68" s="16"/>
    </row>
    <row r="69" spans="1:12" s="103" customFormat="1" ht="12.75" customHeight="1" thickBot="1" x14ac:dyDescent="0.4">
      <c r="A69" s="72" t="s">
        <v>8</v>
      </c>
      <c r="B69" s="17"/>
      <c r="C69" s="14"/>
      <c r="D69" s="14"/>
      <c r="E69" s="14"/>
      <c r="F69" s="111" t="s">
        <v>130</v>
      </c>
      <c r="G69" s="7"/>
      <c r="H69" s="7"/>
      <c r="I69" s="7"/>
      <c r="J69" s="7"/>
      <c r="K69" s="7"/>
      <c r="L69" s="18"/>
    </row>
    <row r="70" spans="1:12" s="103" customFormat="1" ht="26.25" customHeight="1" thickBot="1" x14ac:dyDescent="0.4">
      <c r="A70" s="72" t="s">
        <v>6</v>
      </c>
      <c r="B70" s="78">
        <f>1+MAX($B$13:B69)</f>
        <v>15</v>
      </c>
      <c r="C70" s="59" t="s">
        <v>257</v>
      </c>
      <c r="D70" s="79"/>
      <c r="E70" s="59" t="s">
        <v>139</v>
      </c>
      <c r="F70" s="111" t="s">
        <v>258</v>
      </c>
      <c r="G70" s="59" t="s">
        <v>140</v>
      </c>
      <c r="H70" s="60">
        <v>12</v>
      </c>
      <c r="I70" s="83"/>
      <c r="J70" s="60"/>
      <c r="K70" s="62"/>
      <c r="L70" s="77">
        <f>ROUND((ROUND(H70,3))*(ROUND(K70,2)),2)</f>
        <v>0</v>
      </c>
    </row>
    <row r="71" spans="1:12" s="103" customFormat="1" ht="12.75" customHeight="1" x14ac:dyDescent="0.35">
      <c r="A71" s="72" t="s">
        <v>5</v>
      </c>
      <c r="B71" s="15"/>
      <c r="C71" s="12"/>
      <c r="D71" s="12"/>
      <c r="E71" s="12"/>
      <c r="F71" s="81"/>
      <c r="G71" s="6"/>
      <c r="H71" s="6"/>
      <c r="I71" s="6"/>
      <c r="J71" s="6"/>
      <c r="K71" s="6"/>
      <c r="L71" s="16"/>
    </row>
    <row r="72" spans="1:12" s="103" customFormat="1" ht="12.75" customHeight="1" x14ac:dyDescent="0.35">
      <c r="A72" s="72" t="s">
        <v>7</v>
      </c>
      <c r="B72" s="15"/>
      <c r="C72" s="12"/>
      <c r="D72" s="12"/>
      <c r="E72" s="12"/>
      <c r="F72" s="82"/>
      <c r="G72" s="6"/>
      <c r="H72" s="6"/>
      <c r="I72" s="6"/>
      <c r="J72" s="6"/>
      <c r="K72" s="6"/>
      <c r="L72" s="16"/>
    </row>
    <row r="73" spans="1:12" s="103" customFormat="1" ht="12.75" customHeight="1" thickBot="1" x14ac:dyDescent="0.4">
      <c r="A73" s="72" t="s">
        <v>8</v>
      </c>
      <c r="B73" s="17"/>
      <c r="C73" s="14"/>
      <c r="D73" s="14"/>
      <c r="E73" s="14"/>
      <c r="F73" s="111" t="s">
        <v>130</v>
      </c>
      <c r="G73" s="7"/>
      <c r="H73" s="7"/>
      <c r="I73" s="7"/>
      <c r="J73" s="7"/>
      <c r="K73" s="7"/>
      <c r="L73" s="18"/>
    </row>
    <row r="74" spans="1:12" s="103" customFormat="1" ht="13.5" customHeight="1" thickBot="1" x14ac:dyDescent="0.4">
      <c r="A74" s="72" t="s">
        <v>6</v>
      </c>
      <c r="B74" s="78">
        <f>1+MAX($B$13:B73)</f>
        <v>16</v>
      </c>
      <c r="C74" s="59" t="s">
        <v>259</v>
      </c>
      <c r="D74" s="79"/>
      <c r="E74" s="59" t="s">
        <v>139</v>
      </c>
      <c r="F74" s="111" t="s">
        <v>260</v>
      </c>
      <c r="G74" s="59" t="s">
        <v>140</v>
      </c>
      <c r="H74" s="60">
        <v>10</v>
      </c>
      <c r="I74" s="83"/>
      <c r="J74" s="60"/>
      <c r="K74" s="62"/>
      <c r="L74" s="77">
        <f>ROUND((ROUND(H74,3))*(ROUND(K74,2)),2)</f>
        <v>0</v>
      </c>
    </row>
    <row r="75" spans="1:12" s="103" customFormat="1" ht="12.75" customHeight="1" x14ac:dyDescent="0.35">
      <c r="A75" s="72" t="s">
        <v>5</v>
      </c>
      <c r="B75" s="15"/>
      <c r="C75" s="12"/>
      <c r="D75" s="12"/>
      <c r="E75" s="12"/>
      <c r="F75" s="81"/>
      <c r="G75" s="6"/>
      <c r="H75" s="6"/>
      <c r="I75" s="6"/>
      <c r="J75" s="6"/>
      <c r="K75" s="6"/>
      <c r="L75" s="16"/>
    </row>
    <row r="76" spans="1:12" s="103" customFormat="1" ht="12.75" customHeight="1" x14ac:dyDescent="0.35">
      <c r="A76" s="72" t="s">
        <v>7</v>
      </c>
      <c r="B76" s="15"/>
      <c r="C76" s="12"/>
      <c r="D76" s="12"/>
      <c r="E76" s="12"/>
      <c r="F76" s="82"/>
      <c r="G76" s="6"/>
      <c r="H76" s="6"/>
      <c r="I76" s="6"/>
      <c r="J76" s="6"/>
      <c r="K76" s="6"/>
      <c r="L76" s="16"/>
    </row>
    <row r="77" spans="1:12" s="103" customFormat="1" ht="12.75" customHeight="1" thickBot="1" x14ac:dyDescent="0.4">
      <c r="A77" s="72" t="s">
        <v>8</v>
      </c>
      <c r="B77" s="17"/>
      <c r="C77" s="14"/>
      <c r="D77" s="14"/>
      <c r="E77" s="14"/>
      <c r="F77" s="111" t="s">
        <v>130</v>
      </c>
      <c r="G77" s="7"/>
      <c r="H77" s="7"/>
      <c r="I77" s="7"/>
      <c r="J77" s="7"/>
      <c r="K77" s="7"/>
      <c r="L77" s="18"/>
    </row>
    <row r="78" spans="1:12" s="103" customFormat="1" ht="13.5" customHeight="1" thickBot="1" x14ac:dyDescent="0.4">
      <c r="A78" s="72" t="s">
        <v>6</v>
      </c>
      <c r="B78" s="78">
        <f>1+MAX($B$13:B77)</f>
        <v>17</v>
      </c>
      <c r="C78" s="59" t="s">
        <v>261</v>
      </c>
      <c r="D78" s="79"/>
      <c r="E78" s="59" t="s">
        <v>139</v>
      </c>
      <c r="F78" s="111" t="s">
        <v>262</v>
      </c>
      <c r="G78" s="59" t="s">
        <v>140</v>
      </c>
      <c r="H78" s="60">
        <v>4</v>
      </c>
      <c r="I78" s="83"/>
      <c r="J78" s="60"/>
      <c r="K78" s="62"/>
      <c r="L78" s="77">
        <f>ROUND((ROUND(H78,3))*(ROUND(K78,2)),2)</f>
        <v>0</v>
      </c>
    </row>
    <row r="79" spans="1:12" s="103" customFormat="1" ht="12.75" customHeight="1" x14ac:dyDescent="0.35">
      <c r="A79" s="72" t="s">
        <v>5</v>
      </c>
      <c r="B79" s="15"/>
      <c r="C79" s="12"/>
      <c r="D79" s="12"/>
      <c r="E79" s="12"/>
      <c r="F79" s="81"/>
      <c r="G79" s="6"/>
      <c r="H79" s="6"/>
      <c r="I79" s="6"/>
      <c r="J79" s="6"/>
      <c r="K79" s="6"/>
      <c r="L79" s="16"/>
    </row>
    <row r="80" spans="1:12" s="103" customFormat="1" ht="12.75" customHeight="1" x14ac:dyDescent="0.35">
      <c r="A80" s="72" t="s">
        <v>7</v>
      </c>
      <c r="B80" s="15"/>
      <c r="C80" s="12"/>
      <c r="D80" s="12"/>
      <c r="E80" s="12"/>
      <c r="F80" s="82"/>
      <c r="G80" s="6"/>
      <c r="H80" s="6"/>
      <c r="I80" s="6"/>
      <c r="J80" s="6"/>
      <c r="K80" s="6"/>
      <c r="L80" s="16"/>
    </row>
    <row r="81" spans="1:12" s="103" customFormat="1" ht="12.75" customHeight="1" thickBot="1" x14ac:dyDescent="0.4">
      <c r="A81" s="72" t="s">
        <v>8</v>
      </c>
      <c r="B81" s="17"/>
      <c r="C81" s="14"/>
      <c r="D81" s="14"/>
      <c r="E81" s="14"/>
      <c r="F81" s="111" t="s">
        <v>130</v>
      </c>
      <c r="G81" s="7"/>
      <c r="H81" s="7"/>
      <c r="I81" s="7"/>
      <c r="J81" s="7"/>
      <c r="K81" s="7"/>
      <c r="L81" s="18"/>
    </row>
    <row r="82" spans="1:12" s="103" customFormat="1" ht="13.5" customHeight="1" thickBot="1" x14ac:dyDescent="0.4">
      <c r="A82" s="72" t="s">
        <v>6</v>
      </c>
      <c r="B82" s="78">
        <f>1+MAX($B$13:B81)</f>
        <v>18</v>
      </c>
      <c r="C82" s="59" t="s">
        <v>263</v>
      </c>
      <c r="D82" s="79"/>
      <c r="E82" s="59" t="s">
        <v>139</v>
      </c>
      <c r="F82" s="111" t="s">
        <v>264</v>
      </c>
      <c r="G82" s="59" t="s">
        <v>140</v>
      </c>
      <c r="H82" s="60">
        <v>18</v>
      </c>
      <c r="I82" s="83"/>
      <c r="J82" s="60"/>
      <c r="K82" s="62"/>
      <c r="L82" s="77">
        <f>ROUND((ROUND(H82,3))*(ROUND(K82,2)),2)</f>
        <v>0</v>
      </c>
    </row>
    <row r="83" spans="1:12" s="103" customFormat="1" ht="12.75" customHeight="1" x14ac:dyDescent="0.35">
      <c r="A83" s="72" t="s">
        <v>5</v>
      </c>
      <c r="B83" s="15"/>
      <c r="C83" s="12"/>
      <c r="D83" s="12"/>
      <c r="E83" s="12"/>
      <c r="F83" s="81"/>
      <c r="G83" s="6"/>
      <c r="H83" s="6"/>
      <c r="I83" s="6"/>
      <c r="J83" s="6"/>
      <c r="K83" s="6"/>
      <c r="L83" s="16"/>
    </row>
    <row r="84" spans="1:12" s="103" customFormat="1" ht="12.75" customHeight="1" x14ac:dyDescent="0.35">
      <c r="A84" s="72" t="s">
        <v>7</v>
      </c>
      <c r="B84" s="15"/>
      <c r="C84" s="12"/>
      <c r="D84" s="12"/>
      <c r="E84" s="12"/>
      <c r="F84" s="82"/>
      <c r="G84" s="6"/>
      <c r="H84" s="6"/>
      <c r="I84" s="6"/>
      <c r="J84" s="6"/>
      <c r="K84" s="6"/>
      <c r="L84" s="16"/>
    </row>
    <row r="85" spans="1:12" s="103" customFormat="1" ht="12.75" customHeight="1" thickBot="1" x14ac:dyDescent="0.4">
      <c r="A85" s="72" t="s">
        <v>8</v>
      </c>
      <c r="B85" s="17"/>
      <c r="C85" s="14"/>
      <c r="D85" s="14"/>
      <c r="E85" s="14"/>
      <c r="F85" s="111" t="s">
        <v>130</v>
      </c>
      <c r="G85" s="7"/>
      <c r="H85" s="7"/>
      <c r="I85" s="7"/>
      <c r="J85" s="7"/>
      <c r="K85" s="7"/>
      <c r="L85" s="18"/>
    </row>
    <row r="86" spans="1:12" s="103" customFormat="1" ht="13.5" customHeight="1" thickBot="1" x14ac:dyDescent="0.4">
      <c r="A86" s="72" t="s">
        <v>6</v>
      </c>
      <c r="B86" s="78">
        <f>1+MAX($B$13:B85)</f>
        <v>19</v>
      </c>
      <c r="C86" s="59" t="s">
        <v>265</v>
      </c>
      <c r="D86" s="79"/>
      <c r="E86" s="59" t="s">
        <v>139</v>
      </c>
      <c r="F86" s="111" t="s">
        <v>266</v>
      </c>
      <c r="G86" s="59" t="s">
        <v>140</v>
      </c>
      <c r="H86" s="60">
        <v>5</v>
      </c>
      <c r="I86" s="83"/>
      <c r="J86" s="60"/>
      <c r="K86" s="62"/>
      <c r="L86" s="77">
        <f>ROUND((ROUND(H86,3))*(ROUND(K86,2)),2)</f>
        <v>0</v>
      </c>
    </row>
    <row r="87" spans="1:12" s="103" customFormat="1" ht="12.75" customHeight="1" x14ac:dyDescent="0.35">
      <c r="A87" s="72" t="s">
        <v>5</v>
      </c>
      <c r="B87" s="15"/>
      <c r="C87" s="12"/>
      <c r="D87" s="12"/>
      <c r="E87" s="12"/>
      <c r="F87" s="81"/>
      <c r="G87" s="6"/>
      <c r="H87" s="6"/>
      <c r="I87" s="6"/>
      <c r="J87" s="6"/>
      <c r="K87" s="6"/>
      <c r="L87" s="16"/>
    </row>
    <row r="88" spans="1:12" s="103" customFormat="1" ht="12.75" customHeight="1" x14ac:dyDescent="0.35">
      <c r="A88" s="72" t="s">
        <v>7</v>
      </c>
      <c r="B88" s="15"/>
      <c r="C88" s="12"/>
      <c r="D88" s="12"/>
      <c r="E88" s="12"/>
      <c r="F88" s="82"/>
      <c r="G88" s="6"/>
      <c r="H88" s="6"/>
      <c r="I88" s="6"/>
      <c r="J88" s="6"/>
      <c r="K88" s="6"/>
      <c r="L88" s="16"/>
    </row>
    <row r="89" spans="1:12" s="103" customFormat="1" ht="12.75" customHeight="1" thickBot="1" x14ac:dyDescent="0.4">
      <c r="A89" s="72" t="s">
        <v>8</v>
      </c>
      <c r="B89" s="17"/>
      <c r="C89" s="14"/>
      <c r="D89" s="14"/>
      <c r="E89" s="14"/>
      <c r="F89" s="111" t="s">
        <v>130</v>
      </c>
      <c r="G89" s="7"/>
      <c r="H89" s="7"/>
      <c r="I89" s="7"/>
      <c r="J89" s="7"/>
      <c r="K89" s="7"/>
      <c r="L89" s="18"/>
    </row>
    <row r="90" spans="1:12" s="103" customFormat="1" ht="13.5" customHeight="1" thickBot="1" x14ac:dyDescent="0.4">
      <c r="A90" s="72" t="s">
        <v>6</v>
      </c>
      <c r="B90" s="78">
        <f>1+MAX($B$13:B89)</f>
        <v>20</v>
      </c>
      <c r="C90" s="59" t="s">
        <v>267</v>
      </c>
      <c r="D90" s="79"/>
      <c r="E90" s="59" t="s">
        <v>139</v>
      </c>
      <c r="F90" s="111" t="s">
        <v>268</v>
      </c>
      <c r="G90" s="59" t="s">
        <v>140</v>
      </c>
      <c r="H90" s="60">
        <v>2</v>
      </c>
      <c r="I90" s="83"/>
      <c r="J90" s="60"/>
      <c r="K90" s="62"/>
      <c r="L90" s="77">
        <f>ROUND((ROUND(H90,3))*(ROUND(K90,2)),2)</f>
        <v>0</v>
      </c>
    </row>
    <row r="91" spans="1:12" s="103" customFormat="1" ht="12.75" customHeight="1" x14ac:dyDescent="0.35">
      <c r="A91" s="72" t="s">
        <v>5</v>
      </c>
      <c r="B91" s="15"/>
      <c r="C91" s="12"/>
      <c r="D91" s="12"/>
      <c r="E91" s="12"/>
      <c r="F91" s="81"/>
      <c r="G91" s="6"/>
      <c r="H91" s="6"/>
      <c r="I91" s="6"/>
      <c r="J91" s="6"/>
      <c r="K91" s="6"/>
      <c r="L91" s="16"/>
    </row>
    <row r="92" spans="1:12" s="103" customFormat="1" ht="12.75" customHeight="1" x14ac:dyDescent="0.35">
      <c r="A92" s="72" t="s">
        <v>7</v>
      </c>
      <c r="B92" s="15"/>
      <c r="C92" s="12"/>
      <c r="D92" s="12"/>
      <c r="E92" s="12"/>
      <c r="F92" s="82"/>
      <c r="G92" s="6"/>
      <c r="H92" s="6"/>
      <c r="I92" s="6"/>
      <c r="J92" s="6"/>
      <c r="K92" s="6"/>
      <c r="L92" s="16"/>
    </row>
    <row r="93" spans="1:12" s="103" customFormat="1" ht="12.75" customHeight="1" thickBot="1" x14ac:dyDescent="0.4">
      <c r="A93" s="72" t="s">
        <v>8</v>
      </c>
      <c r="B93" s="17"/>
      <c r="C93" s="14"/>
      <c r="D93" s="14"/>
      <c r="E93" s="14"/>
      <c r="F93" s="111" t="s">
        <v>130</v>
      </c>
      <c r="G93" s="7"/>
      <c r="H93" s="7"/>
      <c r="I93" s="7"/>
      <c r="J93" s="7"/>
      <c r="K93" s="7"/>
      <c r="L93" s="18"/>
    </row>
    <row r="94" spans="1:12" s="103" customFormat="1" ht="11" thickBot="1" x14ac:dyDescent="0.4">
      <c r="A94" s="72" t="s">
        <v>6</v>
      </c>
      <c r="B94" s="78">
        <f>1+MAX($B$13:B93)</f>
        <v>21</v>
      </c>
      <c r="C94" s="59" t="s">
        <v>160</v>
      </c>
      <c r="D94" s="79"/>
      <c r="E94" s="59" t="s">
        <v>139</v>
      </c>
      <c r="F94" s="111" t="s">
        <v>161</v>
      </c>
      <c r="G94" s="59" t="s">
        <v>162</v>
      </c>
      <c r="H94" s="60">
        <v>80</v>
      </c>
      <c r="I94" s="83"/>
      <c r="J94" s="60" t="str">
        <f>IF(ISNUMBER(I94),ROUND(H94*I94,3),"")</f>
        <v/>
      </c>
      <c r="K94" s="62"/>
      <c r="L94" s="77">
        <f>ROUND(H94*K94,2)</f>
        <v>0</v>
      </c>
    </row>
    <row r="95" spans="1:12" s="103" customFormat="1" x14ac:dyDescent="0.35">
      <c r="A95" s="72" t="s">
        <v>5</v>
      </c>
      <c r="B95" s="15"/>
      <c r="C95" s="12"/>
      <c r="D95" s="12"/>
      <c r="E95" s="12"/>
      <c r="F95" s="81"/>
      <c r="G95" s="6"/>
      <c r="H95" s="6"/>
      <c r="I95" s="6"/>
      <c r="J95" s="6"/>
      <c r="K95" s="6"/>
      <c r="L95" s="16"/>
    </row>
    <row r="96" spans="1:12" s="103" customFormat="1" x14ac:dyDescent="0.35">
      <c r="A96" s="72" t="s">
        <v>7</v>
      </c>
      <c r="B96" s="15"/>
      <c r="C96" s="12"/>
      <c r="D96" s="12"/>
      <c r="E96" s="12"/>
      <c r="F96" s="82"/>
      <c r="G96" s="6"/>
      <c r="H96" s="6"/>
      <c r="I96" s="6"/>
      <c r="J96" s="6"/>
      <c r="K96" s="6"/>
      <c r="L96" s="16"/>
    </row>
    <row r="97" spans="1:12" s="103" customFormat="1" ht="10.5" thickBot="1" x14ac:dyDescent="0.4">
      <c r="A97" s="72" t="s">
        <v>8</v>
      </c>
      <c r="B97" s="17"/>
      <c r="C97" s="14"/>
      <c r="D97" s="14"/>
      <c r="E97" s="14"/>
      <c r="F97" s="111" t="s">
        <v>130</v>
      </c>
      <c r="G97" s="7"/>
      <c r="H97" s="7"/>
      <c r="I97" s="7"/>
      <c r="J97" s="7"/>
      <c r="K97" s="7"/>
      <c r="L97" s="18"/>
    </row>
    <row r="98" spans="1:12" s="103" customFormat="1" ht="11" thickBot="1" x14ac:dyDescent="0.4">
      <c r="A98" s="72" t="s">
        <v>6</v>
      </c>
      <c r="B98" s="78">
        <f>1+MAX($B$13:B97)</f>
        <v>22</v>
      </c>
      <c r="C98" s="59" t="s">
        <v>163</v>
      </c>
      <c r="D98" s="79"/>
      <c r="E98" s="59" t="s">
        <v>139</v>
      </c>
      <c r="F98" s="111" t="s">
        <v>164</v>
      </c>
      <c r="G98" s="59" t="s">
        <v>162</v>
      </c>
      <c r="H98" s="60">
        <v>80</v>
      </c>
      <c r="I98" s="83"/>
      <c r="J98" s="60" t="str">
        <f>IF(ISNUMBER(I98),ROUND(H98*I98,3),"")</f>
        <v/>
      </c>
      <c r="K98" s="62"/>
      <c r="L98" s="77">
        <f>ROUND(H98*K98,2)</f>
        <v>0</v>
      </c>
    </row>
    <row r="99" spans="1:12" s="103" customFormat="1" x14ac:dyDescent="0.35">
      <c r="A99" s="72" t="s">
        <v>5</v>
      </c>
      <c r="B99" s="15"/>
      <c r="C99" s="12"/>
      <c r="D99" s="12"/>
      <c r="E99" s="12"/>
      <c r="F99" s="81"/>
      <c r="G99" s="6"/>
      <c r="H99" s="6"/>
      <c r="I99" s="6"/>
      <c r="J99" s="6"/>
      <c r="K99" s="6"/>
      <c r="L99" s="16"/>
    </row>
    <row r="100" spans="1:12" s="103" customFormat="1" x14ac:dyDescent="0.35">
      <c r="A100" s="72" t="s">
        <v>7</v>
      </c>
      <c r="B100" s="15"/>
      <c r="C100" s="12"/>
      <c r="D100" s="12"/>
      <c r="E100" s="12"/>
      <c r="F100" s="82"/>
      <c r="G100" s="6"/>
      <c r="H100" s="6"/>
      <c r="I100" s="6"/>
      <c r="J100" s="6"/>
      <c r="K100" s="6"/>
      <c r="L100" s="16"/>
    </row>
    <row r="101" spans="1:12" s="103" customFormat="1" ht="10.5" thickBot="1" x14ac:dyDescent="0.4">
      <c r="A101" s="72" t="s">
        <v>8</v>
      </c>
      <c r="B101" s="17"/>
      <c r="C101" s="14"/>
      <c r="D101" s="14"/>
      <c r="E101" s="14"/>
      <c r="F101" s="111" t="s">
        <v>130</v>
      </c>
      <c r="G101" s="7"/>
      <c r="H101" s="7"/>
      <c r="I101" s="7"/>
      <c r="J101" s="7"/>
      <c r="K101" s="7"/>
      <c r="L101" s="18"/>
    </row>
    <row r="102" spans="1:12" s="103" customFormat="1" ht="11" thickBot="1" x14ac:dyDescent="0.4">
      <c r="A102" s="72" t="s">
        <v>6</v>
      </c>
      <c r="B102" s="78">
        <f>1+MAX($B$13:B101)</f>
        <v>23</v>
      </c>
      <c r="C102" s="59" t="s">
        <v>165</v>
      </c>
      <c r="D102" s="79"/>
      <c r="E102" s="59" t="s">
        <v>139</v>
      </c>
      <c r="F102" s="111" t="s">
        <v>166</v>
      </c>
      <c r="G102" s="59" t="s">
        <v>162</v>
      </c>
      <c r="H102" s="60">
        <v>40</v>
      </c>
      <c r="I102" s="83"/>
      <c r="J102" s="60" t="str">
        <f>IF(ISNUMBER(I102),ROUND(H102*I102,3),"")</f>
        <v/>
      </c>
      <c r="K102" s="62"/>
      <c r="L102" s="77">
        <f>ROUND(H102*K102,2)</f>
        <v>0</v>
      </c>
    </row>
    <row r="103" spans="1:12" s="103" customFormat="1" x14ac:dyDescent="0.35">
      <c r="A103" s="72" t="s">
        <v>5</v>
      </c>
      <c r="B103" s="15"/>
      <c r="C103" s="12"/>
      <c r="D103" s="12"/>
      <c r="E103" s="12"/>
      <c r="F103" s="81"/>
      <c r="G103" s="6"/>
      <c r="H103" s="6"/>
      <c r="I103" s="6"/>
      <c r="J103" s="6"/>
      <c r="K103" s="6"/>
      <c r="L103" s="16"/>
    </row>
    <row r="104" spans="1:12" s="103" customFormat="1" x14ac:dyDescent="0.35">
      <c r="A104" s="72" t="s">
        <v>7</v>
      </c>
      <c r="B104" s="15"/>
      <c r="C104" s="12"/>
      <c r="D104" s="12"/>
      <c r="E104" s="12"/>
      <c r="F104" s="82"/>
      <c r="G104" s="6"/>
      <c r="H104" s="6"/>
      <c r="I104" s="6"/>
      <c r="J104" s="6"/>
      <c r="K104" s="6"/>
      <c r="L104" s="16"/>
    </row>
    <row r="105" spans="1:12" s="103" customFormat="1" ht="10.5" thickBot="1" x14ac:dyDescent="0.4">
      <c r="A105" s="72" t="s">
        <v>8</v>
      </c>
      <c r="B105" s="17"/>
      <c r="C105" s="14"/>
      <c r="D105" s="14"/>
      <c r="E105" s="14"/>
      <c r="F105" s="111" t="s">
        <v>130</v>
      </c>
      <c r="G105" s="7"/>
      <c r="H105" s="7"/>
      <c r="I105" s="7"/>
      <c r="J105" s="7"/>
      <c r="K105" s="7"/>
      <c r="L105" s="18"/>
    </row>
    <row r="106" spans="1:12" s="103" customFormat="1" ht="11" thickBot="1" x14ac:dyDescent="0.4">
      <c r="A106" s="72" t="s">
        <v>6</v>
      </c>
      <c r="B106" s="78">
        <f>1+MAX($B$13:B105)</f>
        <v>24</v>
      </c>
      <c r="C106" s="59" t="s">
        <v>167</v>
      </c>
      <c r="D106" s="79"/>
      <c r="E106" s="59" t="s">
        <v>139</v>
      </c>
      <c r="F106" s="111" t="s">
        <v>168</v>
      </c>
      <c r="G106" s="59" t="s">
        <v>162</v>
      </c>
      <c r="H106" s="60">
        <v>60</v>
      </c>
      <c r="I106" s="83"/>
      <c r="J106" s="60" t="str">
        <f>IF(ISNUMBER(I106),ROUND(H106*I106,3),"")</f>
        <v/>
      </c>
      <c r="K106" s="62"/>
      <c r="L106" s="77">
        <f>ROUND(H106*K106,2)</f>
        <v>0</v>
      </c>
    </row>
    <row r="107" spans="1:12" s="103" customFormat="1" x14ac:dyDescent="0.35">
      <c r="A107" s="72" t="s">
        <v>5</v>
      </c>
      <c r="B107" s="15"/>
      <c r="C107" s="12"/>
      <c r="D107" s="12"/>
      <c r="E107" s="12"/>
      <c r="F107" s="81"/>
      <c r="G107" s="6"/>
      <c r="H107" s="6"/>
      <c r="I107" s="6"/>
      <c r="J107" s="6"/>
      <c r="K107" s="6"/>
      <c r="L107" s="16"/>
    </row>
    <row r="108" spans="1:12" s="103" customFormat="1" x14ac:dyDescent="0.35">
      <c r="A108" s="72" t="s">
        <v>7</v>
      </c>
      <c r="B108" s="15"/>
      <c r="C108" s="12"/>
      <c r="D108" s="12"/>
      <c r="E108" s="12"/>
      <c r="F108" s="82"/>
      <c r="G108" s="6"/>
      <c r="H108" s="6"/>
      <c r="I108" s="6"/>
      <c r="J108" s="6"/>
      <c r="K108" s="6"/>
      <c r="L108" s="16"/>
    </row>
    <row r="109" spans="1:12" s="103" customFormat="1" ht="10.5" thickBot="1" x14ac:dyDescent="0.4">
      <c r="A109" s="72" t="s">
        <v>8</v>
      </c>
      <c r="B109" s="17"/>
      <c r="C109" s="14"/>
      <c r="D109" s="14"/>
      <c r="E109" s="14"/>
      <c r="F109" s="111" t="s">
        <v>130</v>
      </c>
      <c r="G109" s="7"/>
      <c r="H109" s="7"/>
      <c r="I109" s="7"/>
      <c r="J109" s="7"/>
      <c r="K109" s="7"/>
      <c r="L109" s="18"/>
    </row>
    <row r="110" spans="1:12" s="103" customFormat="1" ht="20.5" thickBot="1" x14ac:dyDescent="0.4">
      <c r="A110" s="72" t="s">
        <v>6</v>
      </c>
      <c r="B110" s="78">
        <f>1+MAX($B$13:B109)</f>
        <v>25</v>
      </c>
      <c r="C110" s="59" t="s">
        <v>169</v>
      </c>
      <c r="D110" s="79"/>
      <c r="E110" s="59" t="s">
        <v>139</v>
      </c>
      <c r="F110" s="111" t="s">
        <v>170</v>
      </c>
      <c r="G110" s="59" t="s">
        <v>140</v>
      </c>
      <c r="H110" s="60">
        <v>1</v>
      </c>
      <c r="I110" s="83"/>
      <c r="J110" s="60" t="str">
        <f>IF(ISNUMBER(I110),ROUND(H110*I110,3),"")</f>
        <v/>
      </c>
      <c r="K110" s="62"/>
      <c r="L110" s="77">
        <f>ROUND(H110*K110,2)</f>
        <v>0</v>
      </c>
    </row>
    <row r="111" spans="1:12" s="103" customFormat="1" x14ac:dyDescent="0.35">
      <c r="A111" s="72" t="s">
        <v>5</v>
      </c>
      <c r="B111" s="15"/>
      <c r="C111" s="12"/>
      <c r="D111" s="12"/>
      <c r="E111" s="12"/>
      <c r="F111" s="81"/>
      <c r="G111" s="6"/>
      <c r="H111" s="6"/>
      <c r="I111" s="6"/>
      <c r="J111" s="6"/>
      <c r="K111" s="6"/>
      <c r="L111" s="16"/>
    </row>
    <row r="112" spans="1:12" s="103" customFormat="1" x14ac:dyDescent="0.35">
      <c r="A112" s="72" t="s">
        <v>7</v>
      </c>
      <c r="B112" s="15"/>
      <c r="C112" s="12"/>
      <c r="D112" s="12"/>
      <c r="E112" s="12"/>
      <c r="F112" s="82"/>
      <c r="G112" s="6"/>
      <c r="H112" s="6"/>
      <c r="I112" s="6"/>
      <c r="J112" s="6"/>
      <c r="K112" s="6"/>
      <c r="L112" s="16"/>
    </row>
    <row r="113" spans="1:12" s="103" customFormat="1" ht="10.5" thickBot="1" x14ac:dyDescent="0.4">
      <c r="A113" s="72" t="s">
        <v>8</v>
      </c>
      <c r="B113" s="17"/>
      <c r="C113" s="14"/>
      <c r="D113" s="14"/>
      <c r="E113" s="14"/>
      <c r="F113" s="111" t="s">
        <v>130</v>
      </c>
      <c r="G113" s="7"/>
      <c r="H113" s="7"/>
      <c r="I113" s="7"/>
      <c r="J113" s="7"/>
      <c r="K113" s="7"/>
      <c r="L113" s="18"/>
    </row>
    <row r="114" spans="1:12" s="103" customFormat="1" ht="20.5" thickBot="1" x14ac:dyDescent="0.4">
      <c r="A114" s="72" t="s">
        <v>6</v>
      </c>
      <c r="B114" s="78">
        <f>1+MAX($B$13:B113)</f>
        <v>26</v>
      </c>
      <c r="C114" s="59" t="s">
        <v>171</v>
      </c>
      <c r="D114" s="79"/>
      <c r="E114" s="59" t="s">
        <v>139</v>
      </c>
      <c r="F114" s="111" t="s">
        <v>172</v>
      </c>
      <c r="G114" s="59" t="s">
        <v>140</v>
      </c>
      <c r="H114" s="60">
        <v>24</v>
      </c>
      <c r="I114" s="83"/>
      <c r="J114" s="60" t="str">
        <f>IF(ISNUMBER(I114),ROUND(H114*I114,3),"")</f>
        <v/>
      </c>
      <c r="K114" s="62"/>
      <c r="L114" s="77">
        <f>ROUND(H114*K114,2)</f>
        <v>0</v>
      </c>
    </row>
    <row r="115" spans="1:12" s="103" customFormat="1" x14ac:dyDescent="0.35">
      <c r="A115" s="72" t="s">
        <v>5</v>
      </c>
      <c r="B115" s="15"/>
      <c r="C115" s="12"/>
      <c r="D115" s="12"/>
      <c r="E115" s="12"/>
      <c r="F115" s="81"/>
      <c r="G115" s="6"/>
      <c r="H115" s="6"/>
      <c r="I115" s="6"/>
      <c r="J115" s="6"/>
      <c r="K115" s="6"/>
      <c r="L115" s="16"/>
    </row>
    <row r="116" spans="1:12" s="103" customFormat="1" x14ac:dyDescent="0.35">
      <c r="A116" s="72" t="s">
        <v>7</v>
      </c>
      <c r="B116" s="15"/>
      <c r="C116" s="12"/>
      <c r="D116" s="12"/>
      <c r="E116" s="12"/>
      <c r="F116" s="82"/>
      <c r="G116" s="6"/>
      <c r="H116" s="6"/>
      <c r="I116" s="6"/>
      <c r="J116" s="6"/>
      <c r="K116" s="6"/>
      <c r="L116" s="16"/>
    </row>
    <row r="117" spans="1:12" s="103" customFormat="1" ht="10.5" thickBot="1" x14ac:dyDescent="0.4">
      <c r="A117" s="72" t="s">
        <v>8</v>
      </c>
      <c r="B117" s="17"/>
      <c r="C117" s="14"/>
      <c r="D117" s="14"/>
      <c r="E117" s="14"/>
      <c r="F117" s="111" t="s">
        <v>130</v>
      </c>
      <c r="G117" s="7"/>
      <c r="H117" s="7"/>
      <c r="I117" s="7"/>
      <c r="J117" s="7"/>
      <c r="K117" s="7"/>
      <c r="L117" s="18"/>
    </row>
    <row r="118" spans="1:12" s="103" customFormat="1" ht="25.5" customHeight="1" thickBot="1" x14ac:dyDescent="0.4">
      <c r="A118" s="72" t="s">
        <v>6</v>
      </c>
      <c r="B118" s="78">
        <f>1+MAX($B$13:B117)</f>
        <v>27</v>
      </c>
      <c r="C118" s="59" t="s">
        <v>154</v>
      </c>
      <c r="D118" s="79"/>
      <c r="E118" s="59" t="s">
        <v>139</v>
      </c>
      <c r="F118" s="111" t="s">
        <v>155</v>
      </c>
      <c r="G118" s="59" t="s">
        <v>140</v>
      </c>
      <c r="H118" s="60">
        <v>1</v>
      </c>
      <c r="I118" s="83"/>
      <c r="J118" s="60" t="str">
        <f>IF(ISNUMBER(I118),ROUND(H118*I118,3),"")</f>
        <v/>
      </c>
      <c r="K118" s="62"/>
      <c r="L118" s="77">
        <f>ROUND(H118*K118,2)</f>
        <v>0</v>
      </c>
    </row>
    <row r="119" spans="1:12" s="103" customFormat="1" x14ac:dyDescent="0.35">
      <c r="A119" s="72" t="s">
        <v>5</v>
      </c>
      <c r="B119" s="15"/>
      <c r="C119" s="12"/>
      <c r="D119" s="12"/>
      <c r="E119" s="12"/>
      <c r="F119" s="81"/>
      <c r="G119" s="6"/>
      <c r="H119" s="6"/>
      <c r="I119" s="6"/>
      <c r="J119" s="6"/>
      <c r="K119" s="6"/>
      <c r="L119" s="16"/>
    </row>
    <row r="120" spans="1:12" s="103" customFormat="1" x14ac:dyDescent="0.35">
      <c r="A120" s="72" t="s">
        <v>7</v>
      </c>
      <c r="B120" s="15"/>
      <c r="C120" s="12"/>
      <c r="D120" s="12"/>
      <c r="E120" s="12"/>
      <c r="F120" s="82"/>
      <c r="G120" s="6"/>
      <c r="H120" s="6"/>
      <c r="I120" s="6"/>
      <c r="J120" s="6"/>
      <c r="K120" s="6"/>
      <c r="L120" s="16"/>
    </row>
    <row r="121" spans="1:12" s="103" customFormat="1" ht="10.5" thickBot="1" x14ac:dyDescent="0.4">
      <c r="A121" s="72" t="s">
        <v>8</v>
      </c>
      <c r="B121" s="17"/>
      <c r="C121" s="14"/>
      <c r="D121" s="14"/>
      <c r="E121" s="14"/>
      <c r="F121" s="111" t="s">
        <v>130</v>
      </c>
      <c r="G121" s="7"/>
      <c r="H121" s="7"/>
      <c r="I121" s="7"/>
      <c r="J121" s="7"/>
      <c r="K121" s="7"/>
      <c r="L121" s="18"/>
    </row>
    <row r="122" spans="1:12" s="103" customFormat="1" ht="13.5" customHeight="1" thickBot="1" x14ac:dyDescent="0.4">
      <c r="A122" s="72" t="s">
        <v>6</v>
      </c>
      <c r="B122" s="78">
        <f>1+MAX($B$13:B121)</f>
        <v>28</v>
      </c>
      <c r="C122" s="59" t="s">
        <v>232</v>
      </c>
      <c r="D122" s="79"/>
      <c r="E122" s="59" t="s">
        <v>139</v>
      </c>
      <c r="F122" s="111" t="s">
        <v>233</v>
      </c>
      <c r="G122" s="59" t="s">
        <v>140</v>
      </c>
      <c r="H122" s="60">
        <v>1</v>
      </c>
      <c r="I122" s="83"/>
      <c r="J122" s="60"/>
      <c r="K122" s="62"/>
      <c r="L122" s="77">
        <f>ROUND((ROUND(H122,3))*(ROUND(K122,2)),2)</f>
        <v>0</v>
      </c>
    </row>
    <row r="123" spans="1:12" s="103" customFormat="1" ht="12.75" customHeight="1" x14ac:dyDescent="0.35">
      <c r="A123" s="72" t="s">
        <v>5</v>
      </c>
      <c r="B123" s="15"/>
      <c r="C123" s="12"/>
      <c r="D123" s="12"/>
      <c r="E123" s="12"/>
      <c r="F123" s="81"/>
      <c r="G123" s="6"/>
      <c r="H123" s="6"/>
      <c r="I123" s="6"/>
      <c r="J123" s="6"/>
      <c r="K123" s="6"/>
      <c r="L123" s="16"/>
    </row>
    <row r="124" spans="1:12" s="103" customFormat="1" ht="12.75" customHeight="1" x14ac:dyDescent="0.35">
      <c r="A124" s="72" t="s">
        <v>7</v>
      </c>
      <c r="B124" s="15"/>
      <c r="C124" s="12"/>
      <c r="D124" s="12"/>
      <c r="E124" s="12"/>
      <c r="F124" s="82"/>
      <c r="G124" s="6"/>
      <c r="H124" s="6"/>
      <c r="I124" s="6"/>
      <c r="J124" s="6"/>
      <c r="K124" s="6"/>
      <c r="L124" s="16"/>
    </row>
    <row r="125" spans="1:12" s="103" customFormat="1" ht="12.75" customHeight="1" thickBot="1" x14ac:dyDescent="0.4">
      <c r="A125" s="72" t="s">
        <v>8</v>
      </c>
      <c r="B125" s="17"/>
      <c r="C125" s="14"/>
      <c r="D125" s="14"/>
      <c r="E125" s="14"/>
      <c r="F125" s="111" t="s">
        <v>130</v>
      </c>
      <c r="G125" s="7"/>
      <c r="H125" s="7"/>
      <c r="I125" s="7"/>
      <c r="J125" s="7"/>
      <c r="K125" s="7"/>
      <c r="L125" s="18"/>
    </row>
    <row r="126" spans="1:12" s="103" customFormat="1" ht="11" thickBot="1" x14ac:dyDescent="0.4">
      <c r="A126" s="72" t="s">
        <v>6</v>
      </c>
      <c r="B126" s="78">
        <f>1+MAX($B$13:B125)</f>
        <v>29</v>
      </c>
      <c r="C126" s="59" t="s">
        <v>156</v>
      </c>
      <c r="D126" s="79"/>
      <c r="E126" s="59" t="s">
        <v>139</v>
      </c>
      <c r="F126" s="111" t="s">
        <v>157</v>
      </c>
      <c r="G126" s="59" t="s">
        <v>140</v>
      </c>
      <c r="H126" s="60">
        <v>1</v>
      </c>
      <c r="I126" s="83"/>
      <c r="J126" s="60" t="str">
        <f>IF(ISNUMBER(I126),ROUND(H126*I126,3),"")</f>
        <v/>
      </c>
      <c r="K126" s="62"/>
      <c r="L126" s="77">
        <f>ROUND(H126*K126,2)</f>
        <v>0</v>
      </c>
    </row>
    <row r="127" spans="1:12" s="103" customFormat="1" x14ac:dyDescent="0.35">
      <c r="A127" s="72" t="s">
        <v>5</v>
      </c>
      <c r="B127" s="15"/>
      <c r="C127" s="12"/>
      <c r="D127" s="12"/>
      <c r="E127" s="12"/>
      <c r="F127" s="81"/>
      <c r="G127" s="6"/>
      <c r="H127" s="6"/>
      <c r="I127" s="6"/>
      <c r="J127" s="6"/>
      <c r="K127" s="6"/>
      <c r="L127" s="16"/>
    </row>
    <row r="128" spans="1:12" s="103" customFormat="1" x14ac:dyDescent="0.35">
      <c r="A128" s="72" t="s">
        <v>7</v>
      </c>
      <c r="B128" s="15"/>
      <c r="C128" s="12"/>
      <c r="D128" s="12"/>
      <c r="E128" s="12"/>
      <c r="F128" s="82"/>
      <c r="G128" s="6"/>
      <c r="H128" s="6"/>
      <c r="I128" s="6"/>
      <c r="J128" s="6"/>
      <c r="K128" s="6"/>
      <c r="L128" s="16"/>
    </row>
    <row r="129" spans="1:12" s="103" customFormat="1" ht="10.5" thickBot="1" x14ac:dyDescent="0.4">
      <c r="A129" s="72" t="s">
        <v>8</v>
      </c>
      <c r="B129" s="17"/>
      <c r="C129" s="14"/>
      <c r="D129" s="14"/>
      <c r="E129" s="14"/>
      <c r="F129" s="111" t="s">
        <v>130</v>
      </c>
      <c r="G129" s="7"/>
      <c r="H129" s="7"/>
      <c r="I129" s="7"/>
      <c r="J129" s="7"/>
      <c r="K129" s="7"/>
      <c r="L129" s="18"/>
    </row>
    <row r="130" spans="1:12" s="103" customFormat="1" ht="11" thickBot="1" x14ac:dyDescent="0.4">
      <c r="A130" s="72" t="s">
        <v>6</v>
      </c>
      <c r="B130" s="78">
        <f>1+MAX($B$13:B129)</f>
        <v>30</v>
      </c>
      <c r="C130" s="59" t="s">
        <v>158</v>
      </c>
      <c r="D130" s="79"/>
      <c r="E130" s="59" t="s">
        <v>139</v>
      </c>
      <c r="F130" s="111" t="s">
        <v>159</v>
      </c>
      <c r="G130" s="59" t="s">
        <v>140</v>
      </c>
      <c r="H130" s="60">
        <v>1</v>
      </c>
      <c r="I130" s="83"/>
      <c r="J130" s="60" t="str">
        <f>IF(ISNUMBER(I130),ROUND(H130*I130,3),"")</f>
        <v/>
      </c>
      <c r="K130" s="62"/>
      <c r="L130" s="77">
        <f>ROUND(H130*K130,2)</f>
        <v>0</v>
      </c>
    </row>
    <row r="131" spans="1:12" s="103" customFormat="1" x14ac:dyDescent="0.35">
      <c r="A131" s="72" t="s">
        <v>5</v>
      </c>
      <c r="B131" s="15"/>
      <c r="C131" s="12"/>
      <c r="D131" s="12"/>
      <c r="E131" s="12"/>
      <c r="F131" s="81"/>
      <c r="G131" s="6"/>
      <c r="H131" s="6"/>
      <c r="I131" s="6"/>
      <c r="J131" s="6"/>
      <c r="K131" s="6"/>
      <c r="L131" s="16"/>
    </row>
    <row r="132" spans="1:12" s="103" customFormat="1" x14ac:dyDescent="0.35">
      <c r="A132" s="72" t="s">
        <v>7</v>
      </c>
      <c r="B132" s="15"/>
      <c r="C132" s="12"/>
      <c r="D132" s="12"/>
      <c r="E132" s="12"/>
      <c r="F132" s="82"/>
      <c r="G132" s="6"/>
      <c r="H132" s="6"/>
      <c r="I132" s="6"/>
      <c r="J132" s="6"/>
      <c r="K132" s="6"/>
      <c r="L132" s="16"/>
    </row>
    <row r="133" spans="1:12" s="103" customFormat="1" ht="10.5" thickBot="1" x14ac:dyDescent="0.4">
      <c r="A133" s="72" t="s">
        <v>8</v>
      </c>
      <c r="B133" s="17"/>
      <c r="C133" s="14"/>
      <c r="D133" s="14"/>
      <c r="E133" s="14"/>
      <c r="F133" s="111" t="s">
        <v>130</v>
      </c>
      <c r="G133" s="7"/>
      <c r="H133" s="7"/>
      <c r="I133" s="7"/>
      <c r="J133" s="7"/>
      <c r="K133" s="7"/>
      <c r="L133" s="18"/>
    </row>
    <row r="134" spans="1:12" s="103" customFormat="1" ht="20.5" thickBot="1" x14ac:dyDescent="0.4">
      <c r="A134" s="72" t="s">
        <v>6</v>
      </c>
      <c r="B134" s="78">
        <f>1+MAX($B$13:B133)</f>
        <v>31</v>
      </c>
      <c r="C134" s="59" t="s">
        <v>173</v>
      </c>
      <c r="D134" s="79"/>
      <c r="E134" s="59" t="s">
        <v>139</v>
      </c>
      <c r="F134" s="111" t="s">
        <v>174</v>
      </c>
      <c r="G134" s="59" t="s">
        <v>140</v>
      </c>
      <c r="H134" s="60">
        <v>1</v>
      </c>
      <c r="I134" s="83"/>
      <c r="J134" s="60" t="str">
        <f>IF(ISNUMBER(I134),ROUND(H134*I134,3),"")</f>
        <v/>
      </c>
      <c r="K134" s="62"/>
      <c r="L134" s="77">
        <f>ROUND(H134*K134,2)</f>
        <v>0</v>
      </c>
    </row>
    <row r="135" spans="1:12" s="103" customFormat="1" x14ac:dyDescent="0.35">
      <c r="A135" s="72" t="s">
        <v>5</v>
      </c>
      <c r="B135" s="15"/>
      <c r="C135" s="12"/>
      <c r="D135" s="12"/>
      <c r="E135" s="12"/>
      <c r="F135" s="81"/>
      <c r="G135" s="6"/>
      <c r="H135" s="6"/>
      <c r="I135" s="6"/>
      <c r="J135" s="6"/>
      <c r="K135" s="6"/>
      <c r="L135" s="16"/>
    </row>
    <row r="136" spans="1:12" s="103" customFormat="1" x14ac:dyDescent="0.35">
      <c r="A136" s="72" t="s">
        <v>7</v>
      </c>
      <c r="B136" s="15"/>
      <c r="C136" s="12"/>
      <c r="D136" s="12"/>
      <c r="E136" s="12"/>
      <c r="F136" s="82"/>
      <c r="G136" s="6"/>
      <c r="H136" s="6"/>
      <c r="I136" s="6"/>
      <c r="J136" s="6"/>
      <c r="K136" s="6"/>
      <c r="L136" s="16"/>
    </row>
    <row r="137" spans="1:12" s="103" customFormat="1" ht="10.5" thickBot="1" x14ac:dyDescent="0.4">
      <c r="A137" s="72" t="s">
        <v>8</v>
      </c>
      <c r="B137" s="17"/>
      <c r="C137" s="14"/>
      <c r="D137" s="14"/>
      <c r="E137" s="14"/>
      <c r="F137" s="111" t="s">
        <v>130</v>
      </c>
      <c r="G137" s="7"/>
      <c r="H137" s="7"/>
      <c r="I137" s="7"/>
      <c r="J137" s="7"/>
      <c r="K137" s="7"/>
      <c r="L137" s="18"/>
    </row>
    <row r="138" spans="1:12" s="103" customFormat="1" ht="11" thickBot="1" x14ac:dyDescent="0.4">
      <c r="A138" s="72" t="s">
        <v>6</v>
      </c>
      <c r="B138" s="78">
        <f>1+MAX($B$13:B137)</f>
        <v>32</v>
      </c>
      <c r="C138" s="59" t="s">
        <v>270</v>
      </c>
      <c r="D138" s="79"/>
      <c r="E138" s="59" t="s">
        <v>139</v>
      </c>
      <c r="F138" s="111" t="s">
        <v>271</v>
      </c>
      <c r="G138" s="59" t="s">
        <v>140</v>
      </c>
      <c r="H138" s="60">
        <v>20</v>
      </c>
      <c r="I138" s="83"/>
      <c r="J138" s="60"/>
      <c r="K138" s="62"/>
      <c r="L138" s="77">
        <f>ROUND(H138*K138,2)</f>
        <v>0</v>
      </c>
    </row>
    <row r="139" spans="1:12" s="103" customFormat="1" x14ac:dyDescent="0.35">
      <c r="A139" s="72" t="s">
        <v>5</v>
      </c>
      <c r="B139" s="15"/>
      <c r="C139" s="12"/>
      <c r="D139" s="12"/>
      <c r="E139" s="12"/>
      <c r="F139" s="81"/>
      <c r="G139" s="6"/>
      <c r="H139" s="6"/>
      <c r="I139" s="6"/>
      <c r="J139" s="6"/>
      <c r="K139" s="6"/>
      <c r="L139" s="16"/>
    </row>
    <row r="140" spans="1:12" s="103" customFormat="1" x14ac:dyDescent="0.35">
      <c r="A140" s="72" t="s">
        <v>7</v>
      </c>
      <c r="B140" s="15"/>
      <c r="C140" s="12"/>
      <c r="D140" s="12"/>
      <c r="E140" s="12"/>
      <c r="F140" s="82"/>
      <c r="G140" s="6"/>
      <c r="H140" s="6"/>
      <c r="I140" s="6"/>
      <c r="J140" s="6"/>
      <c r="K140" s="6"/>
      <c r="L140" s="16"/>
    </row>
    <row r="141" spans="1:12" s="103" customFormat="1" ht="10.5" thickBot="1" x14ac:dyDescent="0.4">
      <c r="A141" s="72" t="s">
        <v>8</v>
      </c>
      <c r="B141" s="17"/>
      <c r="C141" s="14"/>
      <c r="D141" s="14"/>
      <c r="E141" s="14"/>
      <c r="F141" s="111" t="s">
        <v>130</v>
      </c>
      <c r="G141" s="7"/>
      <c r="H141" s="7"/>
      <c r="I141" s="7"/>
      <c r="J141" s="7"/>
      <c r="K141" s="7"/>
      <c r="L141" s="18"/>
    </row>
    <row r="142" spans="1:12" s="103" customFormat="1" ht="11" thickBot="1" x14ac:dyDescent="0.4">
      <c r="A142" s="72" t="s">
        <v>6</v>
      </c>
      <c r="B142" s="78">
        <f>1+MAX($B$13:B141)</f>
        <v>33</v>
      </c>
      <c r="C142" s="59" t="s">
        <v>175</v>
      </c>
      <c r="D142" s="79"/>
      <c r="E142" s="59" t="s">
        <v>139</v>
      </c>
      <c r="F142" s="111" t="s">
        <v>176</v>
      </c>
      <c r="G142" s="59" t="s">
        <v>140</v>
      </c>
      <c r="H142" s="60">
        <v>1</v>
      </c>
      <c r="I142" s="83"/>
      <c r="J142" s="60" t="str">
        <f>IF(ISNUMBER(I142),ROUND(H142*I142,3),"")</f>
        <v/>
      </c>
      <c r="K142" s="62"/>
      <c r="L142" s="77">
        <f>ROUND(H142*K142,2)</f>
        <v>0</v>
      </c>
    </row>
    <row r="143" spans="1:12" s="103" customFormat="1" x14ac:dyDescent="0.35">
      <c r="A143" s="72" t="s">
        <v>5</v>
      </c>
      <c r="B143" s="15"/>
      <c r="C143" s="12"/>
      <c r="D143" s="12"/>
      <c r="E143" s="12"/>
      <c r="F143" s="81"/>
      <c r="G143" s="6"/>
      <c r="H143" s="6"/>
      <c r="I143" s="6"/>
      <c r="J143" s="6"/>
      <c r="K143" s="6"/>
      <c r="L143" s="16"/>
    </row>
    <row r="144" spans="1:12" s="103" customFormat="1" x14ac:dyDescent="0.35">
      <c r="A144" s="72" t="s">
        <v>7</v>
      </c>
      <c r="B144" s="15"/>
      <c r="C144" s="12"/>
      <c r="D144" s="12"/>
      <c r="E144" s="12"/>
      <c r="F144" s="82"/>
      <c r="G144" s="6"/>
      <c r="H144" s="6"/>
      <c r="I144" s="6"/>
      <c r="J144" s="6"/>
      <c r="K144" s="6"/>
      <c r="L144" s="16"/>
    </row>
    <row r="145" spans="1:12" s="103" customFormat="1" ht="10.5" thickBot="1" x14ac:dyDescent="0.4">
      <c r="A145" s="72" t="s">
        <v>8</v>
      </c>
      <c r="B145" s="17"/>
      <c r="C145" s="14"/>
      <c r="D145" s="14"/>
      <c r="E145" s="14"/>
      <c r="F145" s="111" t="s">
        <v>130</v>
      </c>
      <c r="G145" s="7"/>
      <c r="H145" s="7"/>
      <c r="I145" s="7"/>
      <c r="J145" s="7"/>
      <c r="K145" s="7"/>
      <c r="L145" s="18"/>
    </row>
    <row r="146" spans="1:12" s="103" customFormat="1" ht="11" thickBot="1" x14ac:dyDescent="0.4">
      <c r="A146" s="72" t="s">
        <v>6</v>
      </c>
      <c r="B146" s="78">
        <f>1+MAX($B$13:B145)</f>
        <v>34</v>
      </c>
      <c r="C146" s="59" t="s">
        <v>177</v>
      </c>
      <c r="D146" s="79"/>
      <c r="E146" s="59" t="s">
        <v>139</v>
      </c>
      <c r="F146" s="111" t="s">
        <v>178</v>
      </c>
      <c r="G146" s="59" t="s">
        <v>140</v>
      </c>
      <c r="H146" s="60">
        <v>1</v>
      </c>
      <c r="I146" s="83"/>
      <c r="J146" s="60" t="str">
        <f>IF(ISNUMBER(I146),ROUND(H146*I146,3),"")</f>
        <v/>
      </c>
      <c r="K146" s="62"/>
      <c r="L146" s="77">
        <f>ROUND(H146*K146,2)</f>
        <v>0</v>
      </c>
    </row>
    <row r="147" spans="1:12" s="103" customFormat="1" x14ac:dyDescent="0.35">
      <c r="A147" s="72" t="s">
        <v>5</v>
      </c>
      <c r="B147" s="15"/>
      <c r="C147" s="12"/>
      <c r="D147" s="12"/>
      <c r="E147" s="12"/>
      <c r="F147" s="81"/>
      <c r="G147" s="6"/>
      <c r="H147" s="6"/>
      <c r="I147" s="6"/>
      <c r="J147" s="6"/>
      <c r="K147" s="6"/>
      <c r="L147" s="16"/>
    </row>
    <row r="148" spans="1:12" s="103" customFormat="1" x14ac:dyDescent="0.35">
      <c r="A148" s="72" t="s">
        <v>7</v>
      </c>
      <c r="B148" s="15"/>
      <c r="C148" s="12"/>
      <c r="D148" s="12"/>
      <c r="E148" s="12"/>
      <c r="F148" s="82"/>
      <c r="G148" s="6"/>
      <c r="H148" s="6"/>
      <c r="I148" s="6"/>
      <c r="J148" s="6"/>
      <c r="K148" s="6"/>
      <c r="L148" s="16"/>
    </row>
    <row r="149" spans="1:12" s="103" customFormat="1" ht="10.5" thickBot="1" x14ac:dyDescent="0.4">
      <c r="A149" s="72" t="s">
        <v>8</v>
      </c>
      <c r="B149" s="17"/>
      <c r="C149" s="14"/>
      <c r="D149" s="14"/>
      <c r="E149" s="14"/>
      <c r="F149" s="111" t="s">
        <v>130</v>
      </c>
      <c r="G149" s="7"/>
      <c r="H149" s="7"/>
      <c r="I149" s="7"/>
      <c r="J149" s="7"/>
      <c r="K149" s="7"/>
      <c r="L149" s="18"/>
    </row>
    <row r="150" spans="1:12" s="103" customFormat="1" ht="11" thickBot="1" x14ac:dyDescent="0.4">
      <c r="A150" s="72" t="s">
        <v>6</v>
      </c>
      <c r="B150" s="78">
        <f>1+MAX($B$13:B149)</f>
        <v>35</v>
      </c>
      <c r="C150" s="59" t="s">
        <v>179</v>
      </c>
      <c r="D150" s="79"/>
      <c r="E150" s="59" t="s">
        <v>139</v>
      </c>
      <c r="F150" s="111" t="s">
        <v>180</v>
      </c>
      <c r="G150" s="59" t="s">
        <v>140</v>
      </c>
      <c r="H150" s="60">
        <v>1</v>
      </c>
      <c r="I150" s="83"/>
      <c r="J150" s="60" t="str">
        <f>IF(ISNUMBER(I150),ROUND(H150*I150,3),"")</f>
        <v/>
      </c>
      <c r="K150" s="62"/>
      <c r="L150" s="77">
        <f>ROUND(H150*K150,2)</f>
        <v>0</v>
      </c>
    </row>
    <row r="151" spans="1:12" s="103" customFormat="1" x14ac:dyDescent="0.35">
      <c r="A151" s="72" t="s">
        <v>5</v>
      </c>
      <c r="B151" s="15"/>
      <c r="C151" s="12"/>
      <c r="D151" s="12"/>
      <c r="E151" s="12"/>
      <c r="F151" s="81"/>
      <c r="G151" s="6"/>
      <c r="H151" s="6"/>
      <c r="I151" s="6"/>
      <c r="J151" s="6"/>
      <c r="K151" s="6"/>
      <c r="L151" s="16"/>
    </row>
    <row r="152" spans="1:12" s="103" customFormat="1" x14ac:dyDescent="0.35">
      <c r="A152" s="72" t="s">
        <v>7</v>
      </c>
      <c r="B152" s="15"/>
      <c r="C152" s="12"/>
      <c r="D152" s="12"/>
      <c r="E152" s="12"/>
      <c r="F152" s="82"/>
      <c r="G152" s="6"/>
      <c r="H152" s="6"/>
      <c r="I152" s="6"/>
      <c r="J152" s="6"/>
      <c r="K152" s="6"/>
      <c r="L152" s="16"/>
    </row>
    <row r="153" spans="1:12" s="103" customFormat="1" ht="10.5" thickBot="1" x14ac:dyDescent="0.4">
      <c r="A153" s="72" t="s">
        <v>8</v>
      </c>
      <c r="B153" s="17"/>
      <c r="C153" s="14"/>
      <c r="D153" s="14"/>
      <c r="E153" s="14"/>
      <c r="F153" s="111" t="s">
        <v>130</v>
      </c>
      <c r="G153" s="7"/>
      <c r="H153" s="7"/>
      <c r="I153" s="7"/>
      <c r="J153" s="7"/>
      <c r="K153" s="7"/>
      <c r="L153" s="18"/>
    </row>
    <row r="154" spans="1:12" s="103" customFormat="1" ht="13.5" customHeight="1" thickBot="1" x14ac:dyDescent="0.4">
      <c r="A154" s="72" t="s">
        <v>6</v>
      </c>
      <c r="B154" s="78">
        <f>1+MAX($B$13:B153)</f>
        <v>36</v>
      </c>
      <c r="C154" s="59" t="s">
        <v>272</v>
      </c>
      <c r="D154" s="79"/>
      <c r="E154" s="59" t="s">
        <v>139</v>
      </c>
      <c r="F154" s="111" t="s">
        <v>273</v>
      </c>
      <c r="G154" s="59" t="s">
        <v>140</v>
      </c>
      <c r="H154" s="60">
        <v>40</v>
      </c>
      <c r="I154" s="83"/>
      <c r="J154" s="60"/>
      <c r="K154" s="62"/>
      <c r="L154" s="77">
        <f>ROUND((ROUND(H154,3))*(ROUND(K154,2)),2)</f>
        <v>0</v>
      </c>
    </row>
    <row r="155" spans="1:12" s="103" customFormat="1" ht="12.75" customHeight="1" x14ac:dyDescent="0.35">
      <c r="A155" s="72" t="s">
        <v>5</v>
      </c>
      <c r="B155" s="15"/>
      <c r="C155" s="12"/>
      <c r="D155" s="12"/>
      <c r="E155" s="12"/>
      <c r="F155" s="81"/>
      <c r="G155" s="6"/>
      <c r="H155" s="6"/>
      <c r="I155" s="6"/>
      <c r="J155" s="6"/>
      <c r="K155" s="6"/>
      <c r="L155" s="16"/>
    </row>
    <row r="156" spans="1:12" s="103" customFormat="1" ht="12.75" customHeight="1" x14ac:dyDescent="0.35">
      <c r="A156" s="72" t="s">
        <v>7</v>
      </c>
      <c r="B156" s="15"/>
      <c r="C156" s="12"/>
      <c r="D156" s="12"/>
      <c r="E156" s="12"/>
      <c r="F156" s="82"/>
      <c r="G156" s="6"/>
      <c r="H156" s="6"/>
      <c r="I156" s="6"/>
      <c r="J156" s="6"/>
      <c r="K156" s="6"/>
      <c r="L156" s="16"/>
    </row>
    <row r="157" spans="1:12" s="103" customFormat="1" ht="12.75" customHeight="1" thickBot="1" x14ac:dyDescent="0.4">
      <c r="A157" s="72" t="s">
        <v>8</v>
      </c>
      <c r="B157" s="17"/>
      <c r="C157" s="14"/>
      <c r="D157" s="14"/>
      <c r="E157" s="14"/>
      <c r="F157" s="111" t="s">
        <v>130</v>
      </c>
      <c r="G157" s="7"/>
      <c r="H157" s="7"/>
      <c r="I157" s="7"/>
      <c r="J157" s="7"/>
      <c r="K157" s="7"/>
      <c r="L157" s="18"/>
    </row>
    <row r="158" spans="1:12" s="103" customFormat="1" ht="13.5" customHeight="1" thickBot="1" x14ac:dyDescent="0.4">
      <c r="A158" s="72" t="s">
        <v>6</v>
      </c>
      <c r="B158" s="78">
        <f>1+MAX($B$13:B157)</f>
        <v>37</v>
      </c>
      <c r="C158" s="59" t="s">
        <v>274</v>
      </c>
      <c r="D158" s="79"/>
      <c r="E158" s="59" t="s">
        <v>139</v>
      </c>
      <c r="F158" s="111" t="s">
        <v>275</v>
      </c>
      <c r="G158" s="59" t="s">
        <v>140</v>
      </c>
      <c r="H158" s="60">
        <v>30</v>
      </c>
      <c r="I158" s="83"/>
      <c r="J158" s="60"/>
      <c r="K158" s="62"/>
      <c r="L158" s="77">
        <f>ROUND((ROUND(H158,3))*(ROUND(K158,2)),2)</f>
        <v>0</v>
      </c>
    </row>
    <row r="159" spans="1:12" s="103" customFormat="1" ht="12.75" customHeight="1" x14ac:dyDescent="0.35">
      <c r="A159" s="72" t="s">
        <v>5</v>
      </c>
      <c r="B159" s="15"/>
      <c r="C159" s="12"/>
      <c r="D159" s="12"/>
      <c r="E159" s="12"/>
      <c r="F159" s="81"/>
      <c r="G159" s="6"/>
      <c r="H159" s="6"/>
      <c r="I159" s="6"/>
      <c r="J159" s="6"/>
      <c r="K159" s="6"/>
      <c r="L159" s="16"/>
    </row>
    <row r="160" spans="1:12" s="103" customFormat="1" ht="12.75" customHeight="1" x14ac:dyDescent="0.35">
      <c r="A160" s="72" t="s">
        <v>7</v>
      </c>
      <c r="B160" s="15"/>
      <c r="C160" s="12"/>
      <c r="D160" s="12"/>
      <c r="E160" s="12"/>
      <c r="F160" s="82"/>
      <c r="G160" s="6"/>
      <c r="H160" s="6"/>
      <c r="I160" s="6"/>
      <c r="J160" s="6"/>
      <c r="K160" s="6"/>
      <c r="L160" s="16"/>
    </row>
    <row r="161" spans="1:12" s="103" customFormat="1" ht="12.75" customHeight="1" thickBot="1" x14ac:dyDescent="0.4">
      <c r="A161" s="72" t="s">
        <v>8</v>
      </c>
      <c r="B161" s="17"/>
      <c r="C161" s="14"/>
      <c r="D161" s="14"/>
      <c r="E161" s="14"/>
      <c r="F161" s="111" t="s">
        <v>130</v>
      </c>
      <c r="G161" s="7"/>
      <c r="H161" s="7"/>
      <c r="I161" s="7"/>
      <c r="J161" s="7"/>
      <c r="K161" s="7"/>
      <c r="L161" s="18"/>
    </row>
    <row r="162" spans="1:12" s="103" customFormat="1" ht="13.5" customHeight="1" thickBot="1" x14ac:dyDescent="0.4">
      <c r="A162" s="72" t="s">
        <v>6</v>
      </c>
      <c r="B162" s="78">
        <f>1+MAX($B$13:B161)</f>
        <v>38</v>
      </c>
      <c r="C162" s="59" t="s">
        <v>228</v>
      </c>
      <c r="D162" s="79"/>
      <c r="E162" s="59" t="s">
        <v>139</v>
      </c>
      <c r="F162" s="111" t="s">
        <v>229</v>
      </c>
      <c r="G162" s="59" t="s">
        <v>140</v>
      </c>
      <c r="H162" s="60">
        <v>2</v>
      </c>
      <c r="I162" s="83"/>
      <c r="J162" s="60"/>
      <c r="K162" s="62"/>
      <c r="L162" s="77">
        <f>ROUND((ROUND(H162,3))*(ROUND(K162,2)),2)</f>
        <v>0</v>
      </c>
    </row>
    <row r="163" spans="1:12" s="103" customFormat="1" ht="12.75" customHeight="1" x14ac:dyDescent="0.35">
      <c r="A163" s="72" t="s">
        <v>5</v>
      </c>
      <c r="B163" s="15"/>
      <c r="C163" s="12"/>
      <c r="D163" s="12"/>
      <c r="E163" s="12"/>
      <c r="F163" s="81"/>
      <c r="G163" s="6"/>
      <c r="H163" s="6"/>
      <c r="I163" s="6"/>
      <c r="J163" s="6"/>
      <c r="K163" s="6"/>
      <c r="L163" s="16"/>
    </row>
    <row r="164" spans="1:12" s="103" customFormat="1" ht="12.75" customHeight="1" x14ac:dyDescent="0.35">
      <c r="A164" s="72" t="s">
        <v>7</v>
      </c>
      <c r="B164" s="15"/>
      <c r="C164" s="12"/>
      <c r="D164" s="12"/>
      <c r="E164" s="12"/>
      <c r="F164" s="82"/>
      <c r="G164" s="6"/>
      <c r="H164" s="6"/>
      <c r="I164" s="6"/>
      <c r="J164" s="6"/>
      <c r="K164" s="6"/>
      <c r="L164" s="16"/>
    </row>
    <row r="165" spans="1:12" s="103" customFormat="1" ht="12.75" customHeight="1" thickBot="1" x14ac:dyDescent="0.4">
      <c r="A165" s="72" t="s">
        <v>8</v>
      </c>
      <c r="B165" s="17"/>
      <c r="C165" s="14"/>
      <c r="D165" s="14"/>
      <c r="E165" s="14"/>
      <c r="F165" s="111" t="s">
        <v>130</v>
      </c>
      <c r="G165" s="7"/>
      <c r="H165" s="7"/>
      <c r="I165" s="7"/>
      <c r="J165" s="7"/>
      <c r="K165" s="7"/>
      <c r="L165" s="18"/>
    </row>
    <row r="166" spans="1:12" ht="13.5" thickBot="1" x14ac:dyDescent="0.25">
      <c r="A166" s="114" t="s">
        <v>82</v>
      </c>
      <c r="B166" s="115" t="s">
        <v>183</v>
      </c>
      <c r="C166" s="121" t="str">
        <f xml:space="preserve"> CONCATENATE("za Díl ",C13)</f>
        <v>za Díl 74</v>
      </c>
      <c r="D166" s="117"/>
      <c r="E166" s="117"/>
      <c r="F166" s="116" t="s">
        <v>182</v>
      </c>
      <c r="G166" s="118"/>
      <c r="H166" s="118"/>
      <c r="I166" s="118"/>
      <c r="J166" s="119"/>
      <c r="K166" s="118"/>
      <c r="L166" s="120">
        <f>SUM(L14:L165)</f>
        <v>0</v>
      </c>
    </row>
    <row r="167" spans="1:12" ht="13.5" thickBot="1" x14ac:dyDescent="0.25">
      <c r="A167" s="71" t="s">
        <v>29</v>
      </c>
      <c r="B167" s="104" t="s">
        <v>19</v>
      </c>
      <c r="C167" s="105" t="s">
        <v>181</v>
      </c>
      <c r="D167" s="106"/>
      <c r="E167" s="106"/>
      <c r="F167" s="105" t="s">
        <v>184</v>
      </c>
      <c r="G167" s="107"/>
      <c r="H167" s="107"/>
      <c r="I167" s="107"/>
      <c r="J167" s="108"/>
      <c r="K167" s="107"/>
      <c r="L167" s="109"/>
    </row>
    <row r="168" spans="1:12" ht="20.5" thickBot="1" x14ac:dyDescent="0.25">
      <c r="A168" s="72" t="s">
        <v>6</v>
      </c>
      <c r="B168" s="78">
        <f>1+MAX($B$13:B167)</f>
        <v>39</v>
      </c>
      <c r="C168" s="59" t="s">
        <v>220</v>
      </c>
      <c r="D168" s="79"/>
      <c r="E168" s="59" t="s">
        <v>142</v>
      </c>
      <c r="F168" s="111" t="s">
        <v>185</v>
      </c>
      <c r="G168" s="59" t="s">
        <v>283</v>
      </c>
      <c r="H168" s="60">
        <v>1</v>
      </c>
      <c r="I168" s="83"/>
      <c r="J168" s="60" t="str">
        <f>IF(ISNUMBER(I168),ROUND(H168*I168,3),"")</f>
        <v/>
      </c>
      <c r="K168" s="62"/>
      <c r="L168" s="77">
        <f>ROUND(H168*K168,2)</f>
        <v>0</v>
      </c>
    </row>
    <row r="169" spans="1:12" x14ac:dyDescent="0.2">
      <c r="A169" s="72" t="s">
        <v>5</v>
      </c>
      <c r="B169" s="15"/>
      <c r="C169" s="12"/>
      <c r="D169" s="12"/>
      <c r="E169" s="12"/>
      <c r="F169" s="81"/>
      <c r="G169" s="6"/>
      <c r="H169" s="6"/>
      <c r="I169" s="6"/>
      <c r="J169" s="6"/>
      <c r="K169" s="6"/>
      <c r="L169" s="16"/>
    </row>
    <row r="170" spans="1:12" ht="70" x14ac:dyDescent="0.2">
      <c r="A170" s="72" t="s">
        <v>7</v>
      </c>
      <c r="B170" s="15"/>
      <c r="C170" s="12"/>
      <c r="D170" s="12"/>
      <c r="E170" s="12"/>
      <c r="F170" s="82" t="s">
        <v>236</v>
      </c>
      <c r="G170" s="6"/>
      <c r="H170" s="6"/>
      <c r="I170" s="6"/>
      <c r="J170" s="6"/>
      <c r="K170" s="6"/>
      <c r="L170" s="16"/>
    </row>
    <row r="171" spans="1:12" ht="10.5" thickBot="1" x14ac:dyDescent="0.25">
      <c r="A171" s="72" t="s">
        <v>8</v>
      </c>
      <c r="B171" s="17"/>
      <c r="C171" s="14"/>
      <c r="D171" s="14"/>
      <c r="E171" s="14"/>
      <c r="F171" s="111" t="s">
        <v>130</v>
      </c>
      <c r="G171" s="7"/>
      <c r="H171" s="7"/>
      <c r="I171" s="7"/>
      <c r="J171" s="7"/>
      <c r="K171" s="7"/>
      <c r="L171" s="18"/>
    </row>
    <row r="172" spans="1:12" ht="11" thickBot="1" x14ac:dyDescent="0.25">
      <c r="A172" s="72" t="s">
        <v>6</v>
      </c>
      <c r="B172" s="78">
        <f>1+MAX($B$13:B171)</f>
        <v>40</v>
      </c>
      <c r="C172" s="59" t="s">
        <v>221</v>
      </c>
      <c r="D172" s="79"/>
      <c r="E172" s="59" t="s">
        <v>142</v>
      </c>
      <c r="F172" s="111" t="s">
        <v>187</v>
      </c>
      <c r="G172" s="59" t="s">
        <v>283</v>
      </c>
      <c r="H172" s="60">
        <v>1</v>
      </c>
      <c r="I172" s="83"/>
      <c r="J172" s="60" t="str">
        <f>IF(ISNUMBER(I172),ROUND(H172*I172,3),"")</f>
        <v/>
      </c>
      <c r="K172" s="62"/>
      <c r="L172" s="77">
        <f>ROUND(H172*K172,2)</f>
        <v>0</v>
      </c>
    </row>
    <row r="173" spans="1:12" x14ac:dyDescent="0.2">
      <c r="A173" s="72" t="s">
        <v>5</v>
      </c>
      <c r="B173" s="15"/>
      <c r="C173" s="12"/>
      <c r="D173" s="12"/>
      <c r="E173" s="12"/>
      <c r="F173" s="81"/>
      <c r="G173" s="6"/>
      <c r="H173" s="6"/>
      <c r="I173" s="6"/>
      <c r="J173" s="6"/>
      <c r="K173" s="6"/>
      <c r="L173" s="16"/>
    </row>
    <row r="174" spans="1:12" ht="60" x14ac:dyDescent="0.2">
      <c r="A174" s="72" t="s">
        <v>7</v>
      </c>
      <c r="B174" s="15"/>
      <c r="C174" s="12"/>
      <c r="D174" s="12"/>
      <c r="E174" s="12"/>
      <c r="F174" s="82" t="s">
        <v>276</v>
      </c>
      <c r="G174" s="6"/>
      <c r="H174" s="6"/>
      <c r="I174" s="6"/>
      <c r="J174" s="6"/>
      <c r="K174" s="6"/>
      <c r="L174" s="16"/>
    </row>
    <row r="175" spans="1:12" ht="10.5" thickBot="1" x14ac:dyDescent="0.25">
      <c r="A175" s="72" t="s">
        <v>8</v>
      </c>
      <c r="B175" s="17"/>
      <c r="C175" s="14"/>
      <c r="D175" s="14"/>
      <c r="E175" s="14"/>
      <c r="F175" s="111" t="s">
        <v>130</v>
      </c>
      <c r="G175" s="7"/>
      <c r="H175" s="7"/>
      <c r="I175" s="7"/>
      <c r="J175" s="7"/>
      <c r="K175" s="7"/>
      <c r="L175" s="18"/>
    </row>
    <row r="176" spans="1:12" ht="11" thickBot="1" x14ac:dyDescent="0.25">
      <c r="A176" s="72" t="s">
        <v>6</v>
      </c>
      <c r="B176" s="78">
        <f>1+MAX($B$13:B175)</f>
        <v>41</v>
      </c>
      <c r="C176" s="59" t="s">
        <v>222</v>
      </c>
      <c r="D176" s="79"/>
      <c r="E176" s="59" t="s">
        <v>142</v>
      </c>
      <c r="F176" s="111" t="s">
        <v>188</v>
      </c>
      <c r="G176" s="59" t="s">
        <v>283</v>
      </c>
      <c r="H176" s="60">
        <v>1</v>
      </c>
      <c r="I176" s="83"/>
      <c r="J176" s="60" t="str">
        <f>IF(ISNUMBER(I176),ROUND(H176*I176,3),"")</f>
        <v/>
      </c>
      <c r="K176" s="62"/>
      <c r="L176" s="77">
        <f>ROUND(H176*K176,2)</f>
        <v>0</v>
      </c>
    </row>
    <row r="177" spans="1:12" x14ac:dyDescent="0.2">
      <c r="A177" s="72" t="s">
        <v>5</v>
      </c>
      <c r="B177" s="15"/>
      <c r="C177" s="12"/>
      <c r="D177" s="12"/>
      <c r="E177" s="12"/>
      <c r="F177" s="81"/>
      <c r="G177" s="6"/>
      <c r="H177" s="6"/>
      <c r="I177" s="6"/>
      <c r="J177" s="6" t="s">
        <v>186</v>
      </c>
      <c r="K177" s="6"/>
      <c r="L177" s="16"/>
    </row>
    <row r="178" spans="1:12" ht="60" x14ac:dyDescent="0.2">
      <c r="A178" s="72" t="s">
        <v>7</v>
      </c>
      <c r="B178" s="15"/>
      <c r="C178" s="12"/>
      <c r="D178" s="12"/>
      <c r="E178" s="12"/>
      <c r="F178" s="82" t="s">
        <v>277</v>
      </c>
      <c r="G178" s="6"/>
      <c r="H178" s="6"/>
      <c r="I178" s="6"/>
      <c r="J178" s="6"/>
      <c r="K178" s="6"/>
      <c r="L178" s="16"/>
    </row>
    <row r="179" spans="1:12" ht="10.5" thickBot="1" x14ac:dyDescent="0.25">
      <c r="A179" s="72" t="s">
        <v>8</v>
      </c>
      <c r="B179" s="17"/>
      <c r="C179" s="14"/>
      <c r="D179" s="14"/>
      <c r="E179" s="14"/>
      <c r="F179" s="111" t="s">
        <v>130</v>
      </c>
      <c r="G179" s="7"/>
      <c r="H179" s="7"/>
      <c r="I179" s="7"/>
      <c r="J179" s="7"/>
      <c r="K179" s="7"/>
      <c r="L179" s="18"/>
    </row>
    <row r="180" spans="1:12" ht="11" thickBot="1" x14ac:dyDescent="0.25">
      <c r="A180" s="72" t="s">
        <v>6</v>
      </c>
      <c r="B180" s="78">
        <f>1+MAX($B$13:B179)</f>
        <v>42</v>
      </c>
      <c r="C180" s="59" t="s">
        <v>223</v>
      </c>
      <c r="D180" s="79"/>
      <c r="E180" s="59" t="s">
        <v>142</v>
      </c>
      <c r="F180" s="111" t="s">
        <v>189</v>
      </c>
      <c r="G180" s="59" t="s">
        <v>283</v>
      </c>
      <c r="H180" s="60">
        <v>1</v>
      </c>
      <c r="I180" s="83"/>
      <c r="J180" s="60" t="str">
        <f>IF(ISNUMBER(I180),ROUND(H180*I180,3),"")</f>
        <v/>
      </c>
      <c r="K180" s="62"/>
      <c r="L180" s="77">
        <f>ROUND(H180*K180,2)</f>
        <v>0</v>
      </c>
    </row>
    <row r="181" spans="1:12" x14ac:dyDescent="0.2">
      <c r="A181" s="72" t="s">
        <v>5</v>
      </c>
      <c r="B181" s="15"/>
      <c r="C181" s="12"/>
      <c r="D181" s="12"/>
      <c r="E181" s="12"/>
      <c r="F181" s="81"/>
      <c r="G181" s="6"/>
      <c r="H181" s="6"/>
      <c r="I181" s="6"/>
      <c r="J181" s="6"/>
      <c r="K181" s="6"/>
      <c r="L181" s="16"/>
    </row>
    <row r="182" spans="1:12" ht="70" x14ac:dyDescent="0.2">
      <c r="A182" s="72" t="s">
        <v>7</v>
      </c>
      <c r="B182" s="15"/>
      <c r="C182" s="12"/>
      <c r="D182" s="12"/>
      <c r="E182" s="12"/>
      <c r="F182" s="82" t="s">
        <v>278</v>
      </c>
      <c r="G182" s="6"/>
      <c r="H182" s="6"/>
      <c r="I182" s="6"/>
      <c r="J182" s="6"/>
      <c r="K182" s="6"/>
      <c r="L182" s="16"/>
    </row>
    <row r="183" spans="1:12" ht="10.5" thickBot="1" x14ac:dyDescent="0.25">
      <c r="A183" s="72" t="s">
        <v>8</v>
      </c>
      <c r="B183" s="17"/>
      <c r="C183" s="14"/>
      <c r="D183" s="14"/>
      <c r="E183" s="14"/>
      <c r="F183" s="111" t="s">
        <v>130</v>
      </c>
      <c r="G183" s="7"/>
      <c r="H183" s="7"/>
      <c r="I183" s="7"/>
      <c r="J183" s="7"/>
      <c r="K183" s="7"/>
      <c r="L183" s="18"/>
    </row>
    <row r="184" spans="1:12" ht="11" thickBot="1" x14ac:dyDescent="0.25">
      <c r="A184" s="72" t="s">
        <v>6</v>
      </c>
      <c r="B184" s="78">
        <f>1+MAX($B$13:B183)</f>
        <v>43</v>
      </c>
      <c r="C184" s="59" t="s">
        <v>224</v>
      </c>
      <c r="D184" s="79"/>
      <c r="E184" s="59" t="s">
        <v>142</v>
      </c>
      <c r="F184" s="111" t="s">
        <v>190</v>
      </c>
      <c r="G184" s="59" t="s">
        <v>283</v>
      </c>
      <c r="H184" s="60">
        <v>1</v>
      </c>
      <c r="I184" s="83"/>
      <c r="J184" s="60" t="str">
        <f>IF(ISNUMBER(I184),ROUND(H184*I184,3),"")</f>
        <v/>
      </c>
      <c r="K184" s="62"/>
      <c r="L184" s="77">
        <f>ROUND(H184*K184,2)</f>
        <v>0</v>
      </c>
    </row>
    <row r="185" spans="1:12" x14ac:dyDescent="0.2">
      <c r="A185" s="72" t="s">
        <v>5</v>
      </c>
      <c r="B185" s="15"/>
      <c r="C185" s="12"/>
      <c r="D185" s="12"/>
      <c r="E185" s="12"/>
      <c r="F185" s="81"/>
      <c r="G185" s="6"/>
      <c r="H185" s="6"/>
      <c r="I185" s="6"/>
      <c r="J185" s="6"/>
      <c r="K185" s="6"/>
      <c r="L185" s="16"/>
    </row>
    <row r="186" spans="1:12" ht="60" x14ac:dyDescent="0.2">
      <c r="A186" s="72" t="s">
        <v>7</v>
      </c>
      <c r="B186" s="15"/>
      <c r="C186" s="12"/>
      <c r="D186" s="12"/>
      <c r="E186" s="12"/>
      <c r="F186" s="82" t="s">
        <v>279</v>
      </c>
      <c r="G186" s="6"/>
      <c r="H186" s="6"/>
      <c r="I186" s="6"/>
      <c r="J186" s="6"/>
      <c r="K186" s="6"/>
      <c r="L186" s="16"/>
    </row>
    <row r="187" spans="1:12" ht="10.5" thickBot="1" x14ac:dyDescent="0.25">
      <c r="A187" s="72" t="s">
        <v>8</v>
      </c>
      <c r="B187" s="17"/>
      <c r="C187" s="14"/>
      <c r="D187" s="14"/>
      <c r="E187" s="14"/>
      <c r="F187" s="111" t="s">
        <v>130</v>
      </c>
      <c r="G187" s="7"/>
      <c r="H187" s="7"/>
      <c r="I187" s="7"/>
      <c r="J187" s="7"/>
      <c r="K187" s="7"/>
      <c r="L187" s="18"/>
    </row>
    <row r="188" spans="1:12" ht="20.5" thickBot="1" x14ac:dyDescent="0.25">
      <c r="A188" s="72" t="s">
        <v>6</v>
      </c>
      <c r="B188" s="78">
        <f>1+MAX($B$13:B187)</f>
        <v>44</v>
      </c>
      <c r="C188" s="59" t="s">
        <v>225</v>
      </c>
      <c r="D188" s="79"/>
      <c r="E188" s="59" t="s">
        <v>142</v>
      </c>
      <c r="F188" s="111" t="s">
        <v>191</v>
      </c>
      <c r="G188" s="59" t="s">
        <v>283</v>
      </c>
      <c r="H188" s="60">
        <v>1</v>
      </c>
      <c r="I188" s="83"/>
      <c r="J188" s="60" t="str">
        <f>IF(ISNUMBER(I188),ROUND(H188*I188,3),"")</f>
        <v/>
      </c>
      <c r="K188" s="62"/>
      <c r="L188" s="77">
        <f>ROUND(H188*K188,2)</f>
        <v>0</v>
      </c>
    </row>
    <row r="189" spans="1:12" x14ac:dyDescent="0.2">
      <c r="A189" s="72" t="s">
        <v>5</v>
      </c>
      <c r="B189" s="15"/>
      <c r="C189" s="12"/>
      <c r="D189" s="12"/>
      <c r="E189" s="12"/>
      <c r="F189" s="81"/>
      <c r="G189" s="6"/>
      <c r="H189" s="6"/>
      <c r="I189" s="6"/>
      <c r="J189" s="6"/>
      <c r="K189" s="6"/>
      <c r="L189" s="16"/>
    </row>
    <row r="190" spans="1:12" ht="60" x14ac:dyDescent="0.2">
      <c r="A190" s="72" t="s">
        <v>7</v>
      </c>
      <c r="B190" s="15"/>
      <c r="C190" s="12"/>
      <c r="D190" s="12"/>
      <c r="E190" s="12"/>
      <c r="F190" s="82" t="s">
        <v>193</v>
      </c>
      <c r="G190" s="6"/>
      <c r="H190" s="6"/>
      <c r="I190" s="6"/>
      <c r="J190" s="6"/>
      <c r="K190" s="6"/>
      <c r="L190" s="16"/>
    </row>
    <row r="191" spans="1:12" ht="10.5" thickBot="1" x14ac:dyDescent="0.25">
      <c r="A191" s="72" t="s">
        <v>8</v>
      </c>
      <c r="B191" s="17"/>
      <c r="C191" s="14"/>
      <c r="D191" s="14"/>
      <c r="E191" s="14"/>
      <c r="F191" s="111" t="s">
        <v>130</v>
      </c>
      <c r="G191" s="7"/>
      <c r="H191" s="7"/>
      <c r="I191" s="7"/>
      <c r="J191" s="7"/>
      <c r="K191" s="7"/>
      <c r="L191" s="18"/>
    </row>
    <row r="192" spans="1:12" ht="11" thickBot="1" x14ac:dyDescent="0.25">
      <c r="A192" s="72" t="s">
        <v>6</v>
      </c>
      <c r="B192" s="78">
        <f>1+MAX($B$13:B191)</f>
        <v>45</v>
      </c>
      <c r="C192" s="59" t="s">
        <v>226</v>
      </c>
      <c r="D192" s="79"/>
      <c r="E192" s="59" t="s">
        <v>142</v>
      </c>
      <c r="F192" s="111" t="s">
        <v>192</v>
      </c>
      <c r="G192" s="59" t="s">
        <v>283</v>
      </c>
      <c r="H192" s="60">
        <v>1</v>
      </c>
      <c r="I192" s="83"/>
      <c r="J192" s="60" t="str">
        <f>IF(ISNUMBER(I192),ROUND(H192*I192,3),"")</f>
        <v/>
      </c>
      <c r="K192" s="62"/>
      <c r="L192" s="77">
        <f>ROUND(H192*K192,2)</f>
        <v>0</v>
      </c>
    </row>
    <row r="193" spans="1:12" x14ac:dyDescent="0.2">
      <c r="A193" s="72" t="s">
        <v>5</v>
      </c>
      <c r="B193" s="15"/>
      <c r="C193" s="12"/>
      <c r="D193" s="12"/>
      <c r="E193" s="12"/>
      <c r="F193" s="81"/>
      <c r="G193" s="6"/>
      <c r="H193" s="6"/>
      <c r="I193" s="6"/>
      <c r="J193" s="6"/>
      <c r="K193" s="6"/>
      <c r="L193" s="16"/>
    </row>
    <row r="194" spans="1:12" ht="51.5" x14ac:dyDescent="0.2">
      <c r="A194" s="72" t="s">
        <v>7</v>
      </c>
      <c r="B194" s="15"/>
      <c r="C194" s="12"/>
      <c r="D194" s="12"/>
      <c r="E194" s="12"/>
      <c r="F194" s="82" t="s">
        <v>280</v>
      </c>
      <c r="G194" s="6"/>
      <c r="H194" s="6"/>
      <c r="I194" s="6"/>
      <c r="J194" s="6"/>
      <c r="K194" s="6"/>
      <c r="L194" s="16"/>
    </row>
    <row r="195" spans="1:12" ht="10.5" thickBot="1" x14ac:dyDescent="0.25">
      <c r="A195" s="72" t="s">
        <v>8</v>
      </c>
      <c r="B195" s="17"/>
      <c r="C195" s="14"/>
      <c r="D195" s="14"/>
      <c r="E195" s="14"/>
      <c r="F195" s="111" t="s">
        <v>130</v>
      </c>
      <c r="G195" s="7"/>
      <c r="H195" s="7"/>
      <c r="I195" s="7"/>
      <c r="J195" s="7"/>
      <c r="K195" s="7"/>
      <c r="L195" s="18"/>
    </row>
    <row r="196" spans="1:12" ht="11" thickBot="1" x14ac:dyDescent="0.25">
      <c r="A196" s="72" t="s">
        <v>6</v>
      </c>
      <c r="B196" s="78">
        <f>1+MAX($B$13:B195)</f>
        <v>46</v>
      </c>
      <c r="C196" s="59" t="s">
        <v>227</v>
      </c>
      <c r="D196" s="79"/>
      <c r="E196" s="59" t="s">
        <v>142</v>
      </c>
      <c r="F196" s="111" t="s">
        <v>234</v>
      </c>
      <c r="G196" s="59" t="s">
        <v>283</v>
      </c>
      <c r="H196" s="60">
        <v>1</v>
      </c>
      <c r="I196" s="83"/>
      <c r="J196" s="60" t="str">
        <f>IF(ISNUMBER(I196),ROUND(H196*I196,3),"")</f>
        <v/>
      </c>
      <c r="K196" s="62"/>
      <c r="L196" s="77">
        <f>ROUND(H196*K196,2)</f>
        <v>0</v>
      </c>
    </row>
    <row r="197" spans="1:12" x14ac:dyDescent="0.2">
      <c r="A197" s="72" t="s">
        <v>5</v>
      </c>
      <c r="B197" s="15"/>
      <c r="C197" s="12"/>
      <c r="D197" s="12"/>
      <c r="E197" s="12"/>
      <c r="F197" s="81"/>
      <c r="G197" s="6"/>
      <c r="H197" s="6"/>
      <c r="I197" s="6"/>
      <c r="J197" s="6"/>
      <c r="K197" s="6"/>
      <c r="L197" s="16"/>
    </row>
    <row r="198" spans="1:12" ht="50" x14ac:dyDescent="0.2">
      <c r="A198" s="72" t="s">
        <v>7</v>
      </c>
      <c r="B198" s="15"/>
      <c r="C198" s="12"/>
      <c r="D198" s="12"/>
      <c r="E198" s="12"/>
      <c r="F198" s="82" t="s">
        <v>281</v>
      </c>
      <c r="G198" s="6"/>
      <c r="H198" s="6"/>
      <c r="I198" s="6"/>
      <c r="J198" s="6"/>
      <c r="K198" s="6"/>
      <c r="L198" s="16"/>
    </row>
    <row r="199" spans="1:12" ht="10.5" thickBot="1" x14ac:dyDescent="0.25">
      <c r="A199" s="72" t="s">
        <v>8</v>
      </c>
      <c r="B199" s="17"/>
      <c r="C199" s="14"/>
      <c r="D199" s="14"/>
      <c r="E199" s="14"/>
      <c r="F199" s="111" t="s">
        <v>130</v>
      </c>
      <c r="G199" s="7"/>
      <c r="H199" s="7"/>
      <c r="I199" s="7"/>
      <c r="J199" s="7"/>
      <c r="K199" s="7"/>
      <c r="L199" s="18"/>
    </row>
    <row r="200" spans="1:12" ht="11" thickBot="1" x14ac:dyDescent="0.25">
      <c r="A200" s="72" t="s">
        <v>6</v>
      </c>
      <c r="B200" s="78">
        <f>1+MAX($B$13:B199)</f>
        <v>47</v>
      </c>
      <c r="C200" s="59" t="s">
        <v>269</v>
      </c>
      <c r="D200" s="79"/>
      <c r="E200" s="59" t="s">
        <v>142</v>
      </c>
      <c r="F200" s="111" t="s">
        <v>235</v>
      </c>
      <c r="G200" s="59" t="s">
        <v>283</v>
      </c>
      <c r="H200" s="60">
        <v>1</v>
      </c>
      <c r="I200" s="83"/>
      <c r="J200" s="60" t="str">
        <f>IF(ISNUMBER(I200),ROUND(H200*I200,3),"")</f>
        <v/>
      </c>
      <c r="K200" s="62"/>
      <c r="L200" s="77">
        <f>ROUND(H200*K200,2)</f>
        <v>0</v>
      </c>
    </row>
    <row r="201" spans="1:12" x14ac:dyDescent="0.2">
      <c r="A201" s="72" t="s">
        <v>5</v>
      </c>
      <c r="B201" s="15"/>
      <c r="C201" s="12"/>
      <c r="D201" s="12"/>
      <c r="E201" s="12"/>
      <c r="F201" s="81"/>
      <c r="G201" s="6"/>
      <c r="H201" s="6"/>
      <c r="I201" s="6"/>
      <c r="J201" s="6"/>
      <c r="K201" s="6"/>
      <c r="L201" s="16"/>
    </row>
    <row r="202" spans="1:12" ht="40" x14ac:dyDescent="0.2">
      <c r="A202" s="72"/>
      <c r="B202" s="15"/>
      <c r="C202" s="12"/>
      <c r="D202" s="12"/>
      <c r="E202" s="12"/>
      <c r="F202" s="82" t="s">
        <v>282</v>
      </c>
      <c r="G202" s="6"/>
      <c r="H202" s="6"/>
      <c r="I202" s="6"/>
      <c r="J202" s="6"/>
      <c r="K202" s="6"/>
      <c r="L202" s="16"/>
    </row>
    <row r="203" spans="1:12" ht="10.5" thickBot="1" x14ac:dyDescent="0.25">
      <c r="A203" s="72" t="s">
        <v>7</v>
      </c>
      <c r="B203" s="15"/>
      <c r="C203" s="12"/>
      <c r="D203" s="12"/>
      <c r="E203" s="12"/>
      <c r="F203" s="111" t="s">
        <v>130</v>
      </c>
      <c r="G203" s="6"/>
      <c r="H203" s="6"/>
      <c r="I203" s="6"/>
      <c r="J203" s="6"/>
      <c r="K203" s="6"/>
      <c r="L203" s="16"/>
    </row>
    <row r="204" spans="1:12" ht="13.5" thickBot="1" x14ac:dyDescent="0.25">
      <c r="A204" s="114" t="s">
        <v>82</v>
      </c>
      <c r="B204" s="115" t="s">
        <v>183</v>
      </c>
      <c r="C204" s="121" t="str">
        <f xml:space="preserve"> CONCATENATE("za Díl ",C167)</f>
        <v>za Díl 74</v>
      </c>
      <c r="D204" s="117"/>
      <c r="E204" s="117"/>
      <c r="F204" s="116" t="s">
        <v>184</v>
      </c>
      <c r="G204" s="118"/>
      <c r="H204" s="118"/>
      <c r="I204" s="118"/>
      <c r="J204" s="119"/>
      <c r="K204" s="118"/>
      <c r="L204" s="120">
        <f>SUM(L168:L203)</f>
        <v>0</v>
      </c>
    </row>
    <row r="205" spans="1:12" ht="13.5" thickBot="1" x14ac:dyDescent="0.25">
      <c r="A205" s="71" t="s">
        <v>29</v>
      </c>
      <c r="B205" s="104" t="s">
        <v>19</v>
      </c>
      <c r="C205" s="105" t="s">
        <v>194</v>
      </c>
      <c r="D205" s="106"/>
      <c r="E205" s="106"/>
      <c r="F205" s="105" t="s">
        <v>195</v>
      </c>
      <c r="G205" s="107"/>
      <c r="H205" s="107"/>
      <c r="I205" s="107"/>
      <c r="J205" s="108"/>
      <c r="K205" s="107"/>
      <c r="L205" s="109"/>
    </row>
    <row r="206" spans="1:12" ht="11" thickBot="1" x14ac:dyDescent="0.25">
      <c r="A206" s="72" t="s">
        <v>6</v>
      </c>
      <c r="B206" s="78">
        <f>1+MAX($B$13:B205)</f>
        <v>48</v>
      </c>
      <c r="C206" s="59" t="s">
        <v>196</v>
      </c>
      <c r="D206" s="79"/>
      <c r="E206" s="59" t="s">
        <v>139</v>
      </c>
      <c r="F206" s="111" t="s">
        <v>197</v>
      </c>
      <c r="G206" s="59" t="s">
        <v>140</v>
      </c>
      <c r="H206" s="60">
        <v>400</v>
      </c>
      <c r="I206" s="83"/>
      <c r="J206" s="60" t="str">
        <f>IF(ISNUMBER(I206),ROUND(H206*I206,3),"")</f>
        <v/>
      </c>
      <c r="K206" s="62"/>
      <c r="L206" s="77">
        <f>ROUND(H206*K206,2)</f>
        <v>0</v>
      </c>
    </row>
    <row r="207" spans="1:12" x14ac:dyDescent="0.2">
      <c r="A207" s="72" t="s">
        <v>5</v>
      </c>
      <c r="B207" s="15"/>
      <c r="C207" s="12"/>
      <c r="D207" s="12"/>
      <c r="E207" s="12"/>
      <c r="F207" s="81"/>
      <c r="G207" s="6"/>
      <c r="H207" s="6"/>
      <c r="I207" s="6"/>
      <c r="J207" s="6"/>
      <c r="K207" s="6"/>
      <c r="L207" s="16"/>
    </row>
    <row r="208" spans="1:12" x14ac:dyDescent="0.2">
      <c r="A208" s="72" t="s">
        <v>7</v>
      </c>
      <c r="B208" s="15"/>
      <c r="C208" s="12"/>
      <c r="D208" s="12"/>
      <c r="E208" s="12"/>
      <c r="F208" s="82"/>
      <c r="G208" s="6"/>
      <c r="H208" s="6"/>
      <c r="I208" s="6"/>
      <c r="J208" s="6"/>
      <c r="K208" s="6"/>
      <c r="L208" s="16"/>
    </row>
    <row r="209" spans="1:12" ht="10.5" thickBot="1" x14ac:dyDescent="0.25">
      <c r="A209" s="72" t="s">
        <v>8</v>
      </c>
      <c r="B209" s="17"/>
      <c r="C209" s="14"/>
      <c r="D209" s="14"/>
      <c r="E209" s="14"/>
      <c r="F209" s="111" t="s">
        <v>130</v>
      </c>
      <c r="G209" s="7"/>
      <c r="H209" s="7"/>
      <c r="I209" s="7"/>
      <c r="J209" s="7"/>
      <c r="K209" s="7"/>
      <c r="L209" s="18"/>
    </row>
    <row r="210" spans="1:12" ht="11" thickBot="1" x14ac:dyDescent="0.25">
      <c r="A210" s="72" t="s">
        <v>6</v>
      </c>
      <c r="B210" s="78">
        <f>1+MAX($B$13:B209)</f>
        <v>49</v>
      </c>
      <c r="C210" s="59" t="s">
        <v>198</v>
      </c>
      <c r="D210" s="79"/>
      <c r="E210" s="59" t="s">
        <v>139</v>
      </c>
      <c r="F210" s="111" t="s">
        <v>199</v>
      </c>
      <c r="G210" s="59" t="s">
        <v>200</v>
      </c>
      <c r="H210" s="60">
        <v>5</v>
      </c>
      <c r="I210" s="83"/>
      <c r="J210" s="60" t="str">
        <f>IF(ISNUMBER(I210),ROUND(H210*I210,3),"")</f>
        <v/>
      </c>
      <c r="K210" s="62"/>
      <c r="L210" s="77">
        <f>ROUND(H210*K210,2)</f>
        <v>0</v>
      </c>
    </row>
    <row r="211" spans="1:12" x14ac:dyDescent="0.2">
      <c r="A211" s="72" t="s">
        <v>5</v>
      </c>
      <c r="B211" s="15"/>
      <c r="C211" s="12"/>
      <c r="D211" s="12"/>
      <c r="E211" s="12"/>
      <c r="F211" s="81"/>
      <c r="G211" s="6"/>
      <c r="H211" s="6"/>
      <c r="I211" s="6"/>
      <c r="J211" s="6"/>
      <c r="K211" s="6"/>
      <c r="L211" s="16"/>
    </row>
    <row r="212" spans="1:12" x14ac:dyDescent="0.2">
      <c r="A212" s="72" t="s">
        <v>7</v>
      </c>
      <c r="B212" s="15"/>
      <c r="C212" s="12"/>
      <c r="D212" s="12"/>
      <c r="E212" s="12"/>
      <c r="F212" s="82"/>
      <c r="G212" s="6"/>
      <c r="H212" s="6"/>
      <c r="I212" s="6"/>
      <c r="J212" s="6"/>
      <c r="K212" s="6"/>
      <c r="L212" s="16"/>
    </row>
    <row r="213" spans="1:12" ht="10.5" thickBot="1" x14ac:dyDescent="0.25">
      <c r="A213" s="72" t="s">
        <v>8</v>
      </c>
      <c r="B213" s="17"/>
      <c r="C213" s="14"/>
      <c r="D213" s="14"/>
      <c r="E213" s="14"/>
      <c r="F213" s="111" t="s">
        <v>130</v>
      </c>
      <c r="G213" s="7"/>
      <c r="H213" s="7"/>
      <c r="I213" s="7"/>
      <c r="J213" s="7"/>
      <c r="K213" s="7"/>
      <c r="L213" s="18"/>
    </row>
    <row r="214" spans="1:12" ht="11" thickBot="1" x14ac:dyDescent="0.25">
      <c r="A214" s="72" t="s">
        <v>6</v>
      </c>
      <c r="B214" s="78">
        <f>1+MAX($B$13:B213)</f>
        <v>50</v>
      </c>
      <c r="C214" s="59" t="s">
        <v>201</v>
      </c>
      <c r="D214" s="79"/>
      <c r="E214" s="59" t="s">
        <v>139</v>
      </c>
      <c r="F214" s="111" t="s">
        <v>202</v>
      </c>
      <c r="G214" s="59" t="s">
        <v>200</v>
      </c>
      <c r="H214" s="60">
        <v>1</v>
      </c>
      <c r="I214" s="83"/>
      <c r="J214" s="60" t="str">
        <f>IF(ISNUMBER(I214),ROUND(H214*I214,3),"")</f>
        <v/>
      </c>
      <c r="K214" s="62"/>
      <c r="L214" s="77">
        <f>ROUND(H214*K214,2)</f>
        <v>0</v>
      </c>
    </row>
    <row r="215" spans="1:12" x14ac:dyDescent="0.2">
      <c r="A215" s="72" t="s">
        <v>5</v>
      </c>
      <c r="B215" s="15"/>
      <c r="C215" s="12"/>
      <c r="D215" s="12"/>
      <c r="E215" s="12"/>
      <c r="F215" s="81"/>
      <c r="G215" s="6"/>
      <c r="H215" s="6"/>
      <c r="I215" s="6"/>
      <c r="J215" s="6"/>
      <c r="K215" s="6"/>
      <c r="L215" s="16"/>
    </row>
    <row r="216" spans="1:12" x14ac:dyDescent="0.2">
      <c r="A216" s="72" t="s">
        <v>7</v>
      </c>
      <c r="B216" s="15"/>
      <c r="C216" s="12"/>
      <c r="D216" s="12"/>
      <c r="E216" s="12"/>
      <c r="F216" s="82"/>
      <c r="G216" s="6"/>
      <c r="H216" s="6"/>
      <c r="I216" s="6"/>
      <c r="J216" s="6"/>
      <c r="K216" s="6"/>
      <c r="L216" s="16"/>
    </row>
    <row r="217" spans="1:12" ht="10.5" thickBot="1" x14ac:dyDescent="0.25">
      <c r="A217" s="72" t="s">
        <v>8</v>
      </c>
      <c r="B217" s="17"/>
      <c r="C217" s="14"/>
      <c r="D217" s="14"/>
      <c r="E217" s="14"/>
      <c r="F217" s="111" t="s">
        <v>130</v>
      </c>
      <c r="G217" s="7"/>
      <c r="H217" s="7"/>
      <c r="I217" s="7"/>
      <c r="J217" s="7"/>
      <c r="K217" s="7"/>
      <c r="L217" s="18"/>
    </row>
    <row r="218" spans="1:12" ht="11" thickBot="1" x14ac:dyDescent="0.25">
      <c r="A218" s="72" t="s">
        <v>6</v>
      </c>
      <c r="B218" s="78">
        <f>1+MAX($B$13:B217)</f>
        <v>51</v>
      </c>
      <c r="C218" s="59" t="s">
        <v>203</v>
      </c>
      <c r="D218" s="79"/>
      <c r="E218" s="59" t="s">
        <v>139</v>
      </c>
      <c r="F218" s="111" t="s">
        <v>204</v>
      </c>
      <c r="G218" s="59" t="s">
        <v>140</v>
      </c>
      <c r="H218" s="60">
        <v>3</v>
      </c>
      <c r="I218" s="83"/>
      <c r="J218" s="60" t="str">
        <f>IF(ISNUMBER(I218),ROUND(H218*I218,3),"")</f>
        <v/>
      </c>
      <c r="K218" s="62"/>
      <c r="L218" s="77">
        <f>ROUND(H218*K218,2)</f>
        <v>0</v>
      </c>
    </row>
    <row r="219" spans="1:12" x14ac:dyDescent="0.2">
      <c r="A219" s="72" t="s">
        <v>5</v>
      </c>
      <c r="B219" s="15"/>
      <c r="C219" s="12"/>
      <c r="D219" s="12"/>
      <c r="E219" s="12"/>
      <c r="F219" s="81"/>
      <c r="G219" s="6"/>
      <c r="H219" s="6"/>
      <c r="I219" s="6"/>
      <c r="J219" s="6"/>
      <c r="K219" s="6"/>
      <c r="L219" s="16"/>
    </row>
    <row r="220" spans="1:12" x14ac:dyDescent="0.2">
      <c r="A220" s="72" t="s">
        <v>7</v>
      </c>
      <c r="B220" s="15"/>
      <c r="C220" s="12"/>
      <c r="D220" s="12"/>
      <c r="E220" s="12"/>
      <c r="F220" s="82"/>
      <c r="G220" s="6"/>
      <c r="H220" s="6"/>
      <c r="I220" s="6"/>
      <c r="J220" s="6"/>
      <c r="K220" s="6"/>
      <c r="L220" s="16"/>
    </row>
    <row r="221" spans="1:12" ht="10.5" thickBot="1" x14ac:dyDescent="0.25">
      <c r="A221" s="72" t="s">
        <v>8</v>
      </c>
      <c r="B221" s="17"/>
      <c r="C221" s="14"/>
      <c r="D221" s="14"/>
      <c r="E221" s="14"/>
      <c r="F221" s="111" t="s">
        <v>130</v>
      </c>
      <c r="G221" s="7"/>
      <c r="H221" s="7"/>
      <c r="I221" s="7"/>
      <c r="J221" s="7"/>
      <c r="K221" s="7"/>
      <c r="L221" s="18"/>
    </row>
    <row r="222" spans="1:12" ht="13.5" thickBot="1" x14ac:dyDescent="0.25">
      <c r="A222" s="114" t="s">
        <v>82</v>
      </c>
      <c r="B222" s="115" t="s">
        <v>183</v>
      </c>
      <c r="C222" s="121" t="str">
        <f xml:space="preserve"> CONCATENATE("za Díl ",C205)</f>
        <v>za Díl 70</v>
      </c>
      <c r="D222" s="117"/>
      <c r="E222" s="117"/>
      <c r="F222" s="116" t="s">
        <v>195</v>
      </c>
      <c r="G222" s="118"/>
      <c r="H222" s="118"/>
      <c r="I222" s="118"/>
      <c r="J222" s="119"/>
      <c r="K222" s="118"/>
      <c r="L222" s="120">
        <f>SUM(L206:L221)</f>
        <v>0</v>
      </c>
    </row>
    <row r="223" spans="1:12" ht="13.5" thickBot="1" x14ac:dyDescent="0.25">
      <c r="A223" s="71" t="s">
        <v>29</v>
      </c>
      <c r="B223" s="104" t="s">
        <v>19</v>
      </c>
      <c r="C223" s="105" t="s">
        <v>205</v>
      </c>
      <c r="D223" s="106"/>
      <c r="E223" s="106"/>
      <c r="F223" s="105" t="s">
        <v>206</v>
      </c>
      <c r="G223" s="107"/>
      <c r="H223" s="107"/>
      <c r="I223" s="107"/>
      <c r="J223" s="108"/>
      <c r="K223" s="107"/>
      <c r="L223" s="109"/>
    </row>
    <row r="224" spans="1:12" ht="20.5" thickBot="1" x14ac:dyDescent="0.25">
      <c r="A224" s="72" t="s">
        <v>6</v>
      </c>
      <c r="B224" s="78">
        <f>1+MAX($B$13:B223)</f>
        <v>52</v>
      </c>
      <c r="C224" s="59" t="s">
        <v>207</v>
      </c>
      <c r="D224" s="79"/>
      <c r="E224" s="59" t="s">
        <v>139</v>
      </c>
      <c r="F224" s="111" t="s">
        <v>208</v>
      </c>
      <c r="G224" s="59" t="s">
        <v>209</v>
      </c>
      <c r="H224" s="60">
        <v>0.1</v>
      </c>
      <c r="I224" s="83"/>
      <c r="J224" s="60" t="str">
        <f>IF(ISNUMBER(I224),ROUND(H224*I224,3),"")</f>
        <v/>
      </c>
      <c r="K224" s="62"/>
      <c r="L224" s="77">
        <f>ROUND(H224*K224,2)</f>
        <v>0</v>
      </c>
    </row>
    <row r="225" spans="1:12" x14ac:dyDescent="0.2">
      <c r="A225" s="72" t="s">
        <v>5</v>
      </c>
      <c r="B225" s="15"/>
      <c r="C225" s="12"/>
      <c r="D225" s="12"/>
      <c r="E225" s="12"/>
      <c r="F225" s="81"/>
      <c r="G225" s="6"/>
      <c r="H225" s="6"/>
      <c r="I225" s="6"/>
      <c r="J225" s="6"/>
      <c r="K225" s="6"/>
      <c r="L225" s="16"/>
    </row>
    <row r="226" spans="1:12" x14ac:dyDescent="0.2">
      <c r="A226" s="72" t="s">
        <v>7</v>
      </c>
      <c r="B226" s="15"/>
      <c r="C226" s="12"/>
      <c r="D226" s="12"/>
      <c r="E226" s="12"/>
      <c r="F226" s="82"/>
      <c r="G226" s="6"/>
      <c r="H226" s="6"/>
      <c r="I226" s="6"/>
      <c r="J226" s="6"/>
      <c r="K226" s="6"/>
      <c r="L226" s="16"/>
    </row>
    <row r="227" spans="1:12" ht="10.5" thickBot="1" x14ac:dyDescent="0.25">
      <c r="A227" s="72" t="s">
        <v>8</v>
      </c>
      <c r="B227" s="17"/>
      <c r="C227" s="14"/>
      <c r="D227" s="14"/>
      <c r="E227" s="14"/>
      <c r="F227" s="111" t="s">
        <v>130</v>
      </c>
      <c r="G227" s="7"/>
      <c r="H227" s="7"/>
      <c r="I227" s="7"/>
      <c r="J227" s="7"/>
      <c r="K227" s="7"/>
      <c r="L227" s="18"/>
    </row>
    <row r="228" spans="1:12" ht="25.5" customHeight="1" thickBot="1" x14ac:dyDescent="0.25">
      <c r="A228" s="72" t="s">
        <v>6</v>
      </c>
      <c r="B228" s="78">
        <f>1+MAX($B$13:B227)</f>
        <v>53</v>
      </c>
      <c r="C228" s="59" t="s">
        <v>210</v>
      </c>
      <c r="D228" s="79"/>
      <c r="E228" s="59" t="s">
        <v>139</v>
      </c>
      <c r="F228" s="111" t="s">
        <v>211</v>
      </c>
      <c r="G228" s="59" t="s">
        <v>209</v>
      </c>
      <c r="H228" s="60">
        <v>0.8</v>
      </c>
      <c r="I228" s="83"/>
      <c r="J228" s="60" t="str">
        <f>IF(ISNUMBER(I228),ROUND(H228*I228,3),"")</f>
        <v/>
      </c>
      <c r="K228" s="62"/>
      <c r="L228" s="77">
        <f>ROUND(H228*K228,2)</f>
        <v>0</v>
      </c>
    </row>
    <row r="229" spans="1:12" x14ac:dyDescent="0.2">
      <c r="A229" s="72" t="s">
        <v>5</v>
      </c>
      <c r="B229" s="15"/>
      <c r="C229" s="12"/>
      <c r="D229" s="12"/>
      <c r="E229" s="12"/>
      <c r="F229" s="81"/>
      <c r="G229" s="6"/>
      <c r="H229" s="6"/>
      <c r="I229" s="6"/>
      <c r="J229" s="6"/>
      <c r="K229" s="6"/>
      <c r="L229" s="16"/>
    </row>
    <row r="230" spans="1:12" x14ac:dyDescent="0.2">
      <c r="A230" s="72" t="s">
        <v>7</v>
      </c>
      <c r="B230" s="15"/>
      <c r="C230" s="12"/>
      <c r="D230" s="12"/>
      <c r="E230" s="12"/>
      <c r="F230" s="82"/>
      <c r="G230" s="6"/>
      <c r="H230" s="6"/>
      <c r="I230" s="6"/>
      <c r="J230" s="6"/>
      <c r="K230" s="6"/>
      <c r="L230" s="16"/>
    </row>
    <row r="231" spans="1:12" ht="10.5" thickBot="1" x14ac:dyDescent="0.25">
      <c r="A231" s="72" t="s">
        <v>8</v>
      </c>
      <c r="B231" s="17"/>
      <c r="C231" s="14"/>
      <c r="D231" s="14"/>
      <c r="E231" s="14"/>
      <c r="F231" s="111" t="s">
        <v>130</v>
      </c>
      <c r="G231" s="7"/>
      <c r="H231" s="7"/>
      <c r="I231" s="7"/>
      <c r="J231" s="7"/>
      <c r="K231" s="7"/>
      <c r="L231" s="18"/>
    </row>
    <row r="232" spans="1:12" ht="20.5" thickBot="1" x14ac:dyDescent="0.25">
      <c r="A232" s="72" t="s">
        <v>6</v>
      </c>
      <c r="B232" s="78">
        <f>1+MAX($B$13:B231)</f>
        <v>54</v>
      </c>
      <c r="C232" s="59" t="s">
        <v>212</v>
      </c>
      <c r="D232" s="79"/>
      <c r="E232" s="59" t="s">
        <v>139</v>
      </c>
      <c r="F232" s="111" t="s">
        <v>213</v>
      </c>
      <c r="G232" s="59" t="s">
        <v>209</v>
      </c>
      <c r="H232" s="60">
        <v>23.5</v>
      </c>
      <c r="I232" s="83"/>
      <c r="J232" s="60" t="str">
        <f>IF(ISNUMBER(I232),ROUND(H232*I232,3),"")</f>
        <v/>
      </c>
      <c r="K232" s="62"/>
      <c r="L232" s="77">
        <f>ROUND(H232*K232,2)</f>
        <v>0</v>
      </c>
    </row>
    <row r="233" spans="1:12" x14ac:dyDescent="0.2">
      <c r="A233" s="72" t="s">
        <v>5</v>
      </c>
      <c r="B233" s="15"/>
      <c r="C233" s="12"/>
      <c r="D233" s="12"/>
      <c r="E233" s="12"/>
      <c r="F233" s="81"/>
      <c r="G233" s="6"/>
      <c r="H233" s="6"/>
      <c r="I233" s="6"/>
      <c r="J233" s="6"/>
      <c r="K233" s="6"/>
      <c r="L233" s="16"/>
    </row>
    <row r="234" spans="1:12" x14ac:dyDescent="0.2">
      <c r="A234" s="72" t="s">
        <v>7</v>
      </c>
      <c r="B234" s="15"/>
      <c r="C234" s="12"/>
      <c r="D234" s="12"/>
      <c r="E234" s="12"/>
      <c r="F234" s="82"/>
      <c r="G234" s="6"/>
      <c r="H234" s="6"/>
      <c r="I234" s="6"/>
      <c r="J234" s="6"/>
      <c r="K234" s="6"/>
      <c r="L234" s="16"/>
    </row>
    <row r="235" spans="1:12" ht="10.5" thickBot="1" x14ac:dyDescent="0.25">
      <c r="A235" s="72" t="s">
        <v>8</v>
      </c>
      <c r="B235" s="17"/>
      <c r="C235" s="14"/>
      <c r="D235" s="14"/>
      <c r="E235" s="14"/>
      <c r="F235" s="111" t="s">
        <v>130</v>
      </c>
      <c r="G235" s="7"/>
      <c r="H235" s="7"/>
      <c r="I235" s="7"/>
      <c r="J235" s="7"/>
      <c r="K235" s="7"/>
      <c r="L235" s="18"/>
    </row>
    <row r="236" spans="1:12" ht="11" thickBot="1" x14ac:dyDescent="0.25">
      <c r="A236" s="72" t="s">
        <v>6</v>
      </c>
      <c r="B236" s="78">
        <f>1+MAX($B$13:B235)</f>
        <v>55</v>
      </c>
      <c r="C236" s="59" t="s">
        <v>214</v>
      </c>
      <c r="D236" s="79"/>
      <c r="E236" s="59" t="s">
        <v>139</v>
      </c>
      <c r="F236" s="111" t="s">
        <v>215</v>
      </c>
      <c r="G236" s="59" t="s">
        <v>209</v>
      </c>
      <c r="H236" s="60">
        <v>0.5</v>
      </c>
      <c r="I236" s="83"/>
      <c r="J236" s="60" t="str">
        <f>IF(ISNUMBER(I236),ROUND(H236*I236,3),"")</f>
        <v/>
      </c>
      <c r="K236" s="62"/>
      <c r="L236" s="77">
        <f>ROUND(H236*K236,2)</f>
        <v>0</v>
      </c>
    </row>
    <row r="237" spans="1:12" x14ac:dyDescent="0.2">
      <c r="A237" s="72" t="s">
        <v>5</v>
      </c>
      <c r="B237" s="15"/>
      <c r="C237" s="12"/>
      <c r="D237" s="12"/>
      <c r="E237" s="12"/>
      <c r="F237" s="81"/>
      <c r="G237" s="6"/>
      <c r="H237" s="6"/>
      <c r="I237" s="6"/>
      <c r="J237" s="6"/>
      <c r="K237" s="6"/>
      <c r="L237" s="16"/>
    </row>
    <row r="238" spans="1:12" x14ac:dyDescent="0.2">
      <c r="A238" s="72" t="s">
        <v>7</v>
      </c>
      <c r="B238" s="15"/>
      <c r="C238" s="12"/>
      <c r="D238" s="12"/>
      <c r="E238" s="12"/>
      <c r="F238" s="82"/>
      <c r="G238" s="6"/>
      <c r="H238" s="6"/>
      <c r="I238" s="6"/>
      <c r="J238" s="6"/>
      <c r="K238" s="6"/>
      <c r="L238" s="16"/>
    </row>
    <row r="239" spans="1:12" ht="10.5" thickBot="1" x14ac:dyDescent="0.25">
      <c r="A239" s="72" t="s">
        <v>8</v>
      </c>
      <c r="B239" s="17"/>
      <c r="C239" s="14"/>
      <c r="D239" s="14"/>
      <c r="E239" s="14"/>
      <c r="F239" s="111" t="s">
        <v>130</v>
      </c>
      <c r="G239" s="7"/>
      <c r="H239" s="7"/>
      <c r="I239" s="7"/>
      <c r="J239" s="7"/>
      <c r="K239" s="7"/>
      <c r="L239" s="18"/>
    </row>
    <row r="240" spans="1:12" ht="11" thickBot="1" x14ac:dyDescent="0.25">
      <c r="A240" s="72" t="s">
        <v>6</v>
      </c>
      <c r="B240" s="78">
        <f>1+MAX($B$13:B239)</f>
        <v>56</v>
      </c>
      <c r="C240" s="59" t="s">
        <v>216</v>
      </c>
      <c r="D240" s="79"/>
      <c r="E240" s="59" t="s">
        <v>139</v>
      </c>
      <c r="F240" s="111" t="s">
        <v>217</v>
      </c>
      <c r="G240" s="59" t="s">
        <v>209</v>
      </c>
      <c r="H240" s="60">
        <v>2</v>
      </c>
      <c r="I240" s="83"/>
      <c r="J240" s="60" t="str">
        <f>IF(ISNUMBER(I240),ROUND(H240*I240,3),"")</f>
        <v/>
      </c>
      <c r="K240" s="62"/>
      <c r="L240" s="77">
        <f>ROUND(H240*K240,2)</f>
        <v>0</v>
      </c>
    </row>
    <row r="241" spans="1:12" x14ac:dyDescent="0.2">
      <c r="A241" s="72" t="s">
        <v>5</v>
      </c>
      <c r="B241" s="15"/>
      <c r="C241" s="12"/>
      <c r="D241" s="12"/>
      <c r="E241" s="12"/>
      <c r="F241" s="81"/>
      <c r="G241" s="6"/>
      <c r="H241" s="6"/>
      <c r="I241" s="6"/>
      <c r="J241" s="6"/>
      <c r="K241" s="6"/>
      <c r="L241" s="16"/>
    </row>
    <row r="242" spans="1:12" x14ac:dyDescent="0.2">
      <c r="A242" s="72" t="s">
        <v>7</v>
      </c>
      <c r="B242" s="15"/>
      <c r="C242" s="12"/>
      <c r="D242" s="12"/>
      <c r="E242" s="12"/>
      <c r="F242" s="82"/>
      <c r="G242" s="6"/>
      <c r="H242" s="6"/>
      <c r="I242" s="6"/>
      <c r="J242" s="6"/>
      <c r="K242" s="6"/>
      <c r="L242" s="16"/>
    </row>
    <row r="243" spans="1:12" ht="10.5" thickBot="1" x14ac:dyDescent="0.25">
      <c r="A243" s="72" t="s">
        <v>8</v>
      </c>
      <c r="B243" s="17"/>
      <c r="C243" s="14"/>
      <c r="D243" s="14"/>
      <c r="E243" s="14"/>
      <c r="F243" s="111" t="s">
        <v>130</v>
      </c>
      <c r="G243" s="7"/>
      <c r="H243" s="7"/>
      <c r="I243" s="7"/>
      <c r="J243" s="7"/>
      <c r="K243" s="7"/>
      <c r="L243" s="18"/>
    </row>
    <row r="244" spans="1:12" ht="20.5" thickBot="1" x14ac:dyDescent="0.25">
      <c r="A244" s="72" t="s">
        <v>6</v>
      </c>
      <c r="B244" s="78">
        <f>1+MAX($B$13:B243)</f>
        <v>57</v>
      </c>
      <c r="C244" s="59" t="s">
        <v>218</v>
      </c>
      <c r="D244" s="79"/>
      <c r="E244" s="59" t="s">
        <v>139</v>
      </c>
      <c r="F244" s="111" t="s">
        <v>219</v>
      </c>
      <c r="G244" s="59" t="s">
        <v>209</v>
      </c>
      <c r="H244" s="60">
        <v>0.1</v>
      </c>
      <c r="I244" s="83"/>
      <c r="J244" s="60" t="str">
        <f>IF(ISNUMBER(I244),ROUND(H244*I244,3),"")</f>
        <v/>
      </c>
      <c r="K244" s="62"/>
      <c r="L244" s="77">
        <f>ROUND(H244*K244,2)</f>
        <v>0</v>
      </c>
    </row>
    <row r="245" spans="1:12" x14ac:dyDescent="0.2">
      <c r="A245" s="72" t="s">
        <v>5</v>
      </c>
      <c r="B245" s="15"/>
      <c r="C245" s="12"/>
      <c r="D245" s="12"/>
      <c r="E245" s="12"/>
      <c r="F245" s="81"/>
      <c r="G245" s="6"/>
      <c r="H245" s="6"/>
      <c r="I245" s="6"/>
      <c r="J245" s="6"/>
      <c r="K245" s="6"/>
      <c r="L245" s="16"/>
    </row>
    <row r="246" spans="1:12" x14ac:dyDescent="0.2">
      <c r="A246" s="72" t="s">
        <v>7</v>
      </c>
      <c r="B246" s="15"/>
      <c r="C246" s="12"/>
      <c r="D246" s="12"/>
      <c r="E246" s="12"/>
      <c r="F246" s="82"/>
      <c r="G246" s="6"/>
      <c r="H246" s="6"/>
      <c r="I246" s="6"/>
      <c r="J246" s="6"/>
      <c r="K246" s="6"/>
      <c r="L246" s="16"/>
    </row>
    <row r="247" spans="1:12" ht="10.5" thickBot="1" x14ac:dyDescent="0.25">
      <c r="A247" s="72" t="s">
        <v>8</v>
      </c>
      <c r="B247" s="17"/>
      <c r="C247" s="14"/>
      <c r="D247" s="14"/>
      <c r="E247" s="14"/>
      <c r="F247" s="111" t="s">
        <v>130</v>
      </c>
      <c r="G247" s="7"/>
      <c r="H247" s="7"/>
      <c r="I247" s="7"/>
      <c r="J247" s="7"/>
      <c r="K247" s="7"/>
      <c r="L247" s="18"/>
    </row>
    <row r="248" spans="1:12" ht="13" x14ac:dyDescent="0.2">
      <c r="A248" s="114" t="s">
        <v>82</v>
      </c>
      <c r="B248" s="115" t="s">
        <v>183</v>
      </c>
      <c r="C248" s="121" t="str">
        <f xml:space="preserve"> CONCATENATE("za Díl ",C223)</f>
        <v>za Díl 0</v>
      </c>
      <c r="D248" s="117"/>
      <c r="E248" s="117"/>
      <c r="F248" s="116" t="s">
        <v>206</v>
      </c>
      <c r="G248" s="118"/>
      <c r="H248" s="118"/>
      <c r="I248" s="118"/>
      <c r="J248" s="119"/>
      <c r="K248" s="118"/>
      <c r="L248" s="120">
        <f>SUM(L224:L247)</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733" priority="2712">
      <formula>$E$5="Ostatní"</formula>
    </cfRule>
    <cfRule type="expression" dxfId="732" priority="2714">
      <formula>$E$6="Ostatní"</formula>
    </cfRule>
  </conditionalFormatting>
  <conditionalFormatting sqref="F2">
    <cfRule type="expression" dxfId="731" priority="2710">
      <formula>IF($F$2="Název stavby","Vybarvit",IF($F$2="","Vybarvit",""))="Vybarvit"</formula>
    </cfRule>
  </conditionalFormatting>
  <conditionalFormatting sqref="D3">
    <cfRule type="expression" dxfId="730" priority="2709">
      <formula>IF($D$3="SO XX-XX-XX","Vybarvit",IF($D$3="","Vybarvit",""))="Vybarvit"</formula>
    </cfRule>
  </conditionalFormatting>
  <conditionalFormatting sqref="F3">
    <cfRule type="expression" dxfId="729" priority="2708">
      <formula>IF($F$3="Název SO/PS","Vybarvit",IF($F$3="","Vybarvit",""))="Vybarvit"</formula>
    </cfRule>
  </conditionalFormatting>
  <conditionalFormatting sqref="F8">
    <cfRule type="expression" dxfId="728" priority="2707">
      <formula>IF($F$8="Obchodní název firmy/společnosti, v případě fyzické osoby podnikající  IČO","Vybarvit",IF($F$8="","Vybarvit",""))="Vybarvit"</formula>
    </cfRule>
  </conditionalFormatting>
  <conditionalFormatting sqref="G8:H8">
    <cfRule type="expression" dxfId="727" priority="2706">
      <formula>IF($G$8="Titul Jméno Příjmení","Vybarvit",IF($G$8="","Vybarvit",""))="Vybarvit"</formula>
    </cfRule>
  </conditionalFormatting>
  <conditionalFormatting sqref="K8">
    <cfRule type="expression" dxfId="726" priority="2681">
      <formula>$K$8=""</formula>
    </cfRule>
  </conditionalFormatting>
  <conditionalFormatting sqref="K7">
    <cfRule type="expression" dxfId="725" priority="2680">
      <formula>$K$7=""</formula>
    </cfRule>
  </conditionalFormatting>
  <conditionalFormatting sqref="K5">
    <cfRule type="expression" dxfId="724" priority="2678">
      <formula>$K$5=""</formula>
    </cfRule>
  </conditionalFormatting>
  <conditionalFormatting sqref="K4">
    <cfRule type="expression" dxfId="723" priority="2677">
      <formula>$K$4=""</formula>
    </cfRule>
  </conditionalFormatting>
  <conditionalFormatting sqref="L4">
    <cfRule type="expression" dxfId="722" priority="2676">
      <formula>$L$4=""</formula>
    </cfRule>
  </conditionalFormatting>
  <conditionalFormatting sqref="E8">
    <cfRule type="expression" dxfId="721" priority="2675">
      <formula>$E$8=""</formula>
    </cfRule>
  </conditionalFormatting>
  <conditionalFormatting sqref="E7">
    <cfRule type="expression" dxfId="720" priority="2674">
      <formula>$E$7=""</formula>
    </cfRule>
  </conditionalFormatting>
  <conditionalFormatting sqref="E6">
    <cfRule type="expression" dxfId="719" priority="2673">
      <formula>$E$6=""</formula>
    </cfRule>
  </conditionalFormatting>
  <conditionalFormatting sqref="E5">
    <cfRule type="expression" dxfId="718" priority="2672">
      <formula>$E$5=""</formula>
    </cfRule>
  </conditionalFormatting>
  <conditionalFormatting sqref="E4">
    <cfRule type="expression" dxfId="717" priority="2670">
      <formula>$E$4=""</formula>
    </cfRule>
  </conditionalFormatting>
  <conditionalFormatting sqref="F13">
    <cfRule type="expression" dxfId="716" priority="1247">
      <formula>F13="Název dílu"</formula>
    </cfRule>
  </conditionalFormatting>
  <conditionalFormatting sqref="Q3">
    <cfRule type="cellIs" dxfId="715" priority="1246" operator="notEqual">
      <formula>0</formula>
    </cfRule>
  </conditionalFormatting>
  <conditionalFormatting sqref="C13">
    <cfRule type="expression" dxfId="714" priority="1245">
      <formula>C13="Kód dílu"</formula>
    </cfRule>
  </conditionalFormatting>
  <conditionalFormatting sqref="K6">
    <cfRule type="expression" dxfId="713" priority="1189">
      <formula>$K$6=""</formula>
    </cfRule>
  </conditionalFormatting>
  <conditionalFormatting sqref="J14">
    <cfRule type="expression" dxfId="712" priority="1164">
      <formula>J14=""</formula>
    </cfRule>
  </conditionalFormatting>
  <conditionalFormatting sqref="C14">
    <cfRule type="expression" dxfId="711" priority="1163">
      <formula>C14=""</formula>
    </cfRule>
  </conditionalFormatting>
  <conditionalFormatting sqref="F14">
    <cfRule type="expression" dxfId="710" priority="1161">
      <formula>F14=""</formula>
    </cfRule>
  </conditionalFormatting>
  <conditionalFormatting sqref="F15">
    <cfRule type="expression" dxfId="709" priority="1160">
      <formula>F15=""</formula>
    </cfRule>
  </conditionalFormatting>
  <conditionalFormatting sqref="F17">
    <cfRule type="expression" dxfId="708" priority="1158">
      <formula>F17=""</formula>
    </cfRule>
  </conditionalFormatting>
  <conditionalFormatting sqref="G14">
    <cfRule type="expression" dxfId="707" priority="1157">
      <formula>G14=""</formula>
    </cfRule>
  </conditionalFormatting>
  <conditionalFormatting sqref="H14">
    <cfRule type="expression" dxfId="706" priority="1156">
      <formula>H14=""</formula>
    </cfRule>
  </conditionalFormatting>
  <conditionalFormatting sqref="I14">
    <cfRule type="expression" dxfId="705" priority="1155">
      <formula>I14=""</formula>
    </cfRule>
  </conditionalFormatting>
  <conditionalFormatting sqref="D14">
    <cfRule type="expression" dxfId="704" priority="1154">
      <formula>D14=""</formula>
    </cfRule>
  </conditionalFormatting>
  <conditionalFormatting sqref="C22">
    <cfRule type="expression" dxfId="703" priority="1107">
      <formula>C22=""</formula>
    </cfRule>
  </conditionalFormatting>
  <conditionalFormatting sqref="E22">
    <cfRule type="expression" dxfId="702" priority="1106">
      <formula>E22=""</formula>
    </cfRule>
  </conditionalFormatting>
  <conditionalFormatting sqref="F28">
    <cfRule type="expression" dxfId="701" priority="1091">
      <formula>F28=""</formula>
    </cfRule>
  </conditionalFormatting>
  <conditionalFormatting sqref="F25">
    <cfRule type="expression" dxfId="700" priority="1102">
      <formula>F25=""</formula>
    </cfRule>
  </conditionalFormatting>
  <conditionalFormatting sqref="G22">
    <cfRule type="expression" dxfId="699" priority="1101">
      <formula>G22=""</formula>
    </cfRule>
  </conditionalFormatting>
  <conditionalFormatting sqref="H22">
    <cfRule type="expression" dxfId="698" priority="1100">
      <formula>H22=""</formula>
    </cfRule>
  </conditionalFormatting>
  <conditionalFormatting sqref="I22">
    <cfRule type="expression" dxfId="697" priority="1099">
      <formula>I22=""</formula>
    </cfRule>
  </conditionalFormatting>
  <conditionalFormatting sqref="J22">
    <cfRule type="expression" dxfId="696" priority="1098">
      <formula>J22=""</formula>
    </cfRule>
  </conditionalFormatting>
  <conditionalFormatting sqref="K22">
    <cfRule type="expression" dxfId="695" priority="1097">
      <formula>K22=""</formula>
    </cfRule>
  </conditionalFormatting>
  <conditionalFormatting sqref="D22">
    <cfRule type="expression" dxfId="694" priority="1096">
      <formula>D22=""</formula>
    </cfRule>
  </conditionalFormatting>
  <conditionalFormatting sqref="C26">
    <cfRule type="expression" dxfId="693" priority="1095">
      <formula>C26=""</formula>
    </cfRule>
  </conditionalFormatting>
  <conditionalFormatting sqref="E26">
    <cfRule type="expression" dxfId="692" priority="1094">
      <formula>E26=""</formula>
    </cfRule>
  </conditionalFormatting>
  <conditionalFormatting sqref="F27">
    <cfRule type="expression" dxfId="691" priority="1092">
      <formula>F27=""</formula>
    </cfRule>
  </conditionalFormatting>
  <conditionalFormatting sqref="F32">
    <cfRule type="expression" dxfId="690" priority="1079">
      <formula>F32=""</formula>
    </cfRule>
  </conditionalFormatting>
  <conditionalFormatting sqref="F29">
    <cfRule type="expression" dxfId="689" priority="1090">
      <formula>F29=""</formula>
    </cfRule>
  </conditionalFormatting>
  <conditionalFormatting sqref="G26">
    <cfRule type="expression" dxfId="688" priority="1089">
      <formula>G26=""</formula>
    </cfRule>
  </conditionalFormatting>
  <conditionalFormatting sqref="H26">
    <cfRule type="expression" dxfId="687" priority="1088">
      <formula>H26=""</formula>
    </cfRule>
  </conditionalFormatting>
  <conditionalFormatting sqref="I26">
    <cfRule type="expression" dxfId="686" priority="1087">
      <formula>I26=""</formula>
    </cfRule>
  </conditionalFormatting>
  <conditionalFormatting sqref="J26">
    <cfRule type="expression" dxfId="685" priority="1086">
      <formula>J26=""</formula>
    </cfRule>
  </conditionalFormatting>
  <conditionalFormatting sqref="K26">
    <cfRule type="expression" dxfId="684" priority="1085">
      <formula>K26=""</formula>
    </cfRule>
  </conditionalFormatting>
  <conditionalFormatting sqref="D26">
    <cfRule type="expression" dxfId="683" priority="1084">
      <formula>D26=""</formula>
    </cfRule>
  </conditionalFormatting>
  <conditionalFormatting sqref="C30">
    <cfRule type="expression" dxfId="682" priority="1083">
      <formula>C30=""</formula>
    </cfRule>
  </conditionalFormatting>
  <conditionalFormatting sqref="E30">
    <cfRule type="expression" dxfId="681" priority="1082">
      <formula>E30=""</formula>
    </cfRule>
  </conditionalFormatting>
  <conditionalFormatting sqref="F31">
    <cfRule type="expression" dxfId="680" priority="1080">
      <formula>F31=""</formula>
    </cfRule>
  </conditionalFormatting>
  <conditionalFormatting sqref="F36">
    <cfRule type="expression" dxfId="679" priority="1055">
      <formula>F36=""</formula>
    </cfRule>
  </conditionalFormatting>
  <conditionalFormatting sqref="F33">
    <cfRule type="expression" dxfId="678" priority="1078">
      <formula>F33=""</formula>
    </cfRule>
  </conditionalFormatting>
  <conditionalFormatting sqref="G30">
    <cfRule type="expression" dxfId="677" priority="1077">
      <formula>G30=""</formula>
    </cfRule>
  </conditionalFormatting>
  <conditionalFormatting sqref="H30">
    <cfRule type="expression" dxfId="676" priority="1076">
      <formula>H30=""</formula>
    </cfRule>
  </conditionalFormatting>
  <conditionalFormatting sqref="I30">
    <cfRule type="expression" dxfId="675" priority="1075">
      <formula>I30=""</formula>
    </cfRule>
  </conditionalFormatting>
  <conditionalFormatting sqref="J30">
    <cfRule type="expression" dxfId="674" priority="1074">
      <formula>J30=""</formula>
    </cfRule>
  </conditionalFormatting>
  <conditionalFormatting sqref="K30">
    <cfRule type="expression" dxfId="673" priority="1073">
      <formula>K30=""</formula>
    </cfRule>
  </conditionalFormatting>
  <conditionalFormatting sqref="D30">
    <cfRule type="expression" dxfId="672" priority="1072">
      <formula>D30=""</formula>
    </cfRule>
  </conditionalFormatting>
  <conditionalFormatting sqref="C34">
    <cfRule type="expression" dxfId="671" priority="1059">
      <formula>C34=""</formula>
    </cfRule>
  </conditionalFormatting>
  <conditionalFormatting sqref="E34">
    <cfRule type="expression" dxfId="670" priority="1058">
      <formula>E34=""</formula>
    </cfRule>
  </conditionalFormatting>
  <conditionalFormatting sqref="F35">
    <cfRule type="expression" dxfId="669" priority="1056">
      <formula>F35=""</formula>
    </cfRule>
  </conditionalFormatting>
  <conditionalFormatting sqref="F99">
    <cfRule type="expression" dxfId="668" priority="903">
      <formula>F99=""</formula>
    </cfRule>
  </conditionalFormatting>
  <conditionalFormatting sqref="F37">
    <cfRule type="expression" dxfId="667" priority="1054">
      <formula>F37=""</formula>
    </cfRule>
  </conditionalFormatting>
  <conditionalFormatting sqref="G34">
    <cfRule type="expression" dxfId="666" priority="1053">
      <formula>G34=""</formula>
    </cfRule>
  </conditionalFormatting>
  <conditionalFormatting sqref="H34">
    <cfRule type="expression" dxfId="665" priority="1052">
      <formula>H34=""</formula>
    </cfRule>
  </conditionalFormatting>
  <conditionalFormatting sqref="I34">
    <cfRule type="expression" dxfId="664" priority="1051">
      <formula>I34=""</formula>
    </cfRule>
  </conditionalFormatting>
  <conditionalFormatting sqref="J34">
    <cfRule type="expression" dxfId="663" priority="1050">
      <formula>J34=""</formula>
    </cfRule>
  </conditionalFormatting>
  <conditionalFormatting sqref="K34">
    <cfRule type="expression" dxfId="662" priority="1049">
      <formula>K34=""</formula>
    </cfRule>
  </conditionalFormatting>
  <conditionalFormatting sqref="D34">
    <cfRule type="expression" dxfId="661" priority="1048">
      <formula>D34=""</formula>
    </cfRule>
  </conditionalFormatting>
  <conditionalFormatting sqref="F22">
    <cfRule type="expression" dxfId="660" priority="1022">
      <formula>F22=""</formula>
    </cfRule>
  </conditionalFormatting>
  <conditionalFormatting sqref="F16">
    <cfRule type="expression" dxfId="659" priority="954">
      <formula>F16=""</formula>
    </cfRule>
  </conditionalFormatting>
  <conditionalFormatting sqref="F23">
    <cfRule type="expression" dxfId="658" priority="953">
      <formula>F23=""</formula>
    </cfRule>
  </conditionalFormatting>
  <conditionalFormatting sqref="F24">
    <cfRule type="expression" dxfId="657" priority="952">
      <formula>F24=""</formula>
    </cfRule>
  </conditionalFormatting>
  <conditionalFormatting sqref="F26">
    <cfRule type="expression" dxfId="656" priority="961">
      <formula>F26=""</formula>
    </cfRule>
  </conditionalFormatting>
  <conditionalFormatting sqref="F30">
    <cfRule type="expression" dxfId="655" priority="960">
      <formula>F30=""</formula>
    </cfRule>
  </conditionalFormatting>
  <conditionalFormatting sqref="F34">
    <cfRule type="expression" dxfId="654" priority="958">
      <formula>F34=""</formula>
    </cfRule>
  </conditionalFormatting>
  <conditionalFormatting sqref="C94">
    <cfRule type="expression" dxfId="653" priority="930">
      <formula>C94=""</formula>
    </cfRule>
  </conditionalFormatting>
  <conditionalFormatting sqref="K14">
    <cfRule type="expression" dxfId="652" priority="956">
      <formula>K14=""</formula>
    </cfRule>
  </conditionalFormatting>
  <conditionalFormatting sqref="E14">
    <cfRule type="expression" dxfId="651" priority="955">
      <formula>E14=""</formula>
    </cfRule>
  </conditionalFormatting>
  <conditionalFormatting sqref="F97">
    <cfRule type="expression" dxfId="650" priority="925">
      <formula>F97=""</formula>
    </cfRule>
  </conditionalFormatting>
  <conditionalFormatting sqref="I94">
    <cfRule type="expression" dxfId="649" priority="922">
      <formula>I94=""</formula>
    </cfRule>
  </conditionalFormatting>
  <conditionalFormatting sqref="J94">
    <cfRule type="expression" dxfId="648" priority="921">
      <formula>J94=""</formula>
    </cfRule>
  </conditionalFormatting>
  <conditionalFormatting sqref="F96">
    <cfRule type="expression" dxfId="647" priority="926">
      <formula>F96=""</formula>
    </cfRule>
  </conditionalFormatting>
  <conditionalFormatting sqref="D94">
    <cfRule type="expression" dxfId="646" priority="919">
      <formula>D94=""</formula>
    </cfRule>
  </conditionalFormatting>
  <conditionalFormatting sqref="E98">
    <cfRule type="expression" dxfId="645" priority="905">
      <formula>E98=""</formula>
    </cfRule>
  </conditionalFormatting>
  <conditionalFormatting sqref="F95">
    <cfRule type="expression" dxfId="644" priority="927">
      <formula>F95=""</formula>
    </cfRule>
  </conditionalFormatting>
  <conditionalFormatting sqref="E94">
    <cfRule type="expression" dxfId="643" priority="929">
      <formula>E94=""</formula>
    </cfRule>
  </conditionalFormatting>
  <conditionalFormatting sqref="D98">
    <cfRule type="expression" dxfId="642" priority="895">
      <formula>D98=""</formula>
    </cfRule>
  </conditionalFormatting>
  <conditionalFormatting sqref="F104">
    <cfRule type="expression" dxfId="641" priority="890">
      <formula>F104=""</formula>
    </cfRule>
  </conditionalFormatting>
  <conditionalFormatting sqref="G94">
    <cfRule type="expression" dxfId="640" priority="924">
      <formula>G94=""</formula>
    </cfRule>
  </conditionalFormatting>
  <conditionalFormatting sqref="H94">
    <cfRule type="expression" dxfId="639" priority="923">
      <formula>H94=""</formula>
    </cfRule>
  </conditionalFormatting>
  <conditionalFormatting sqref="G98">
    <cfRule type="expression" dxfId="638" priority="900">
      <formula>G98=""</formula>
    </cfRule>
  </conditionalFormatting>
  <conditionalFormatting sqref="C98">
    <cfRule type="expression" dxfId="637" priority="906">
      <formula>C98=""</formula>
    </cfRule>
  </conditionalFormatting>
  <conditionalFormatting sqref="K94">
    <cfRule type="expression" dxfId="636" priority="920">
      <formula>K94=""</formula>
    </cfRule>
  </conditionalFormatting>
  <conditionalFormatting sqref="K98">
    <cfRule type="expression" dxfId="635" priority="896">
      <formula>K98=""</formula>
    </cfRule>
  </conditionalFormatting>
  <conditionalFormatting sqref="J98">
    <cfRule type="expression" dxfId="634" priority="897">
      <formula>J98=""</formula>
    </cfRule>
  </conditionalFormatting>
  <conditionalFormatting sqref="C102">
    <cfRule type="expression" dxfId="633" priority="894">
      <formula>C102=""</formula>
    </cfRule>
  </conditionalFormatting>
  <conditionalFormatting sqref="F100">
    <cfRule type="expression" dxfId="632" priority="902">
      <formula>F100=""</formula>
    </cfRule>
  </conditionalFormatting>
  <conditionalFormatting sqref="E102">
    <cfRule type="expression" dxfId="631" priority="893">
      <formula>E102=""</formula>
    </cfRule>
  </conditionalFormatting>
  <conditionalFormatting sqref="I98">
    <cfRule type="expression" dxfId="630" priority="898">
      <formula>I98=""</formula>
    </cfRule>
  </conditionalFormatting>
  <conditionalFormatting sqref="D102">
    <cfRule type="expression" dxfId="629" priority="883">
      <formula>D102=""</formula>
    </cfRule>
  </conditionalFormatting>
  <conditionalFormatting sqref="G102">
    <cfRule type="expression" dxfId="628" priority="888">
      <formula>G102=""</formula>
    </cfRule>
  </conditionalFormatting>
  <conditionalFormatting sqref="H98">
    <cfRule type="expression" dxfId="627" priority="899">
      <formula>H98=""</formula>
    </cfRule>
  </conditionalFormatting>
  <conditionalFormatting sqref="G110">
    <cfRule type="expression" dxfId="626" priority="856">
      <formula>G110=""</formula>
    </cfRule>
  </conditionalFormatting>
  <conditionalFormatting sqref="F105">
    <cfRule type="expression" dxfId="625" priority="889">
      <formula>F105=""</formula>
    </cfRule>
  </conditionalFormatting>
  <conditionalFormatting sqref="F103">
    <cfRule type="expression" dxfId="624" priority="891">
      <formula>F103=""</formula>
    </cfRule>
  </conditionalFormatting>
  <conditionalFormatting sqref="C106">
    <cfRule type="expression" dxfId="623" priority="882">
      <formula>C106=""</formula>
    </cfRule>
  </conditionalFormatting>
  <conditionalFormatting sqref="K102">
    <cfRule type="expression" dxfId="622" priority="884">
      <formula>K102=""</formula>
    </cfRule>
  </conditionalFormatting>
  <conditionalFormatting sqref="F101">
    <cfRule type="expression" dxfId="621" priority="901">
      <formula>F101=""</formula>
    </cfRule>
  </conditionalFormatting>
  <conditionalFormatting sqref="F115">
    <cfRule type="expression" dxfId="620" priority="847">
      <formula>F115=""</formula>
    </cfRule>
  </conditionalFormatting>
  <conditionalFormatting sqref="I102">
    <cfRule type="expression" dxfId="619" priority="886">
      <formula>I102=""</formula>
    </cfRule>
  </conditionalFormatting>
  <conditionalFormatting sqref="H102">
    <cfRule type="expression" dxfId="618" priority="887">
      <formula>H102=""</formula>
    </cfRule>
  </conditionalFormatting>
  <conditionalFormatting sqref="J102">
    <cfRule type="expression" dxfId="617" priority="885">
      <formula>J102=""</formula>
    </cfRule>
  </conditionalFormatting>
  <conditionalFormatting sqref="D110">
    <cfRule type="expression" dxfId="616" priority="851">
      <formula>D110=""</formula>
    </cfRule>
  </conditionalFormatting>
  <conditionalFormatting sqref="F108">
    <cfRule type="expression" dxfId="615" priority="878">
      <formula>F108=""</formula>
    </cfRule>
  </conditionalFormatting>
  <conditionalFormatting sqref="H110">
    <cfRule type="expression" dxfId="614" priority="855">
      <formula>H110=""</formula>
    </cfRule>
  </conditionalFormatting>
  <conditionalFormatting sqref="I110">
    <cfRule type="expression" dxfId="613" priority="854">
      <formula>I110=""</formula>
    </cfRule>
  </conditionalFormatting>
  <conditionalFormatting sqref="J110">
    <cfRule type="expression" dxfId="612" priority="853">
      <formula>J110=""</formula>
    </cfRule>
  </conditionalFormatting>
  <conditionalFormatting sqref="F107">
    <cfRule type="expression" dxfId="611" priority="879">
      <formula>F107=""</formula>
    </cfRule>
  </conditionalFormatting>
  <conditionalFormatting sqref="F135">
    <cfRule type="expression" dxfId="610" priority="835">
      <formula>F135=""</formula>
    </cfRule>
  </conditionalFormatting>
  <conditionalFormatting sqref="E106">
    <cfRule type="expression" dxfId="609" priority="881">
      <formula>E106=""</formula>
    </cfRule>
  </conditionalFormatting>
  <conditionalFormatting sqref="D106">
    <cfRule type="expression" dxfId="608" priority="871">
      <formula>D106=""</formula>
    </cfRule>
  </conditionalFormatting>
  <conditionalFormatting sqref="F139">
    <cfRule type="expression" dxfId="607" priority="823">
      <formula>F139=""</formula>
    </cfRule>
  </conditionalFormatting>
  <conditionalFormatting sqref="K106">
    <cfRule type="expression" dxfId="606" priority="872">
      <formula>K106=""</formula>
    </cfRule>
  </conditionalFormatting>
  <conditionalFormatting sqref="H114">
    <cfRule type="expression" dxfId="605" priority="843">
      <formula>H114=""</formula>
    </cfRule>
  </conditionalFormatting>
  <conditionalFormatting sqref="G142">
    <cfRule type="expression" dxfId="604" priority="804">
      <formula>G142=""</formula>
    </cfRule>
  </conditionalFormatting>
  <conditionalFormatting sqref="F112">
    <cfRule type="expression" dxfId="603" priority="858">
      <formula>F112=""</formula>
    </cfRule>
  </conditionalFormatting>
  <conditionalFormatting sqref="E114">
    <cfRule type="expression" dxfId="602" priority="849">
      <formula>E114=""</formula>
    </cfRule>
  </conditionalFormatting>
  <conditionalFormatting sqref="G106">
    <cfRule type="expression" dxfId="601" priority="876">
      <formula>G106=""</formula>
    </cfRule>
  </conditionalFormatting>
  <conditionalFormatting sqref="C114">
    <cfRule type="expression" dxfId="600" priority="850">
      <formula>C114=""</formula>
    </cfRule>
  </conditionalFormatting>
  <conditionalFormatting sqref="C134">
    <cfRule type="expression" dxfId="599" priority="838">
      <formula>C134=""</formula>
    </cfRule>
  </conditionalFormatting>
  <conditionalFormatting sqref="F102">
    <cfRule type="expression" dxfId="598" priority="864">
      <formula>F102=""</formula>
    </cfRule>
  </conditionalFormatting>
  <conditionalFormatting sqref="I114">
    <cfRule type="expression" dxfId="597" priority="842">
      <formula>I114=""</formula>
    </cfRule>
  </conditionalFormatting>
  <conditionalFormatting sqref="J114">
    <cfRule type="expression" dxfId="596" priority="841">
      <formula>J114=""</formula>
    </cfRule>
  </conditionalFormatting>
  <conditionalFormatting sqref="I106">
    <cfRule type="expression" dxfId="595" priority="874">
      <formula>I106=""</formula>
    </cfRule>
  </conditionalFormatting>
  <conditionalFormatting sqref="K110">
    <cfRule type="expression" dxfId="594" priority="852">
      <formula>K110=""</formula>
    </cfRule>
  </conditionalFormatting>
  <conditionalFormatting sqref="D114">
    <cfRule type="expression" dxfId="593" priority="839">
      <formula>D114=""</formula>
    </cfRule>
  </conditionalFormatting>
  <conditionalFormatting sqref="F113">
    <cfRule type="expression" dxfId="592" priority="857">
      <formula>F113=""</formula>
    </cfRule>
  </conditionalFormatting>
  <conditionalFormatting sqref="J106">
    <cfRule type="expression" dxfId="591" priority="873">
      <formula>J106=""</formula>
    </cfRule>
  </conditionalFormatting>
  <conditionalFormatting sqref="E110">
    <cfRule type="expression" dxfId="590" priority="861">
      <formula>E110=""</formula>
    </cfRule>
  </conditionalFormatting>
  <conditionalFormatting sqref="F98">
    <cfRule type="expression" dxfId="589" priority="865">
      <formula>F98=""</formula>
    </cfRule>
  </conditionalFormatting>
  <conditionalFormatting sqref="C138">
    <cfRule type="expression" dxfId="588" priority="826">
      <formula>C138=""</formula>
    </cfRule>
  </conditionalFormatting>
  <conditionalFormatting sqref="F117">
    <cfRule type="expression" dxfId="587" priority="845">
      <formula>F117=""</formula>
    </cfRule>
  </conditionalFormatting>
  <conditionalFormatting sqref="H106">
    <cfRule type="expression" dxfId="586" priority="875">
      <formula>H106=""</formula>
    </cfRule>
  </conditionalFormatting>
  <conditionalFormatting sqref="D134">
    <cfRule type="expression" dxfId="585" priority="827">
      <formula>D134=""</formula>
    </cfRule>
  </conditionalFormatting>
  <conditionalFormatting sqref="F111">
    <cfRule type="expression" dxfId="584" priority="859">
      <formula>F111=""</formula>
    </cfRule>
  </conditionalFormatting>
  <conditionalFormatting sqref="I134">
    <cfRule type="expression" dxfId="583" priority="830">
      <formula>I134=""</formula>
    </cfRule>
  </conditionalFormatting>
  <conditionalFormatting sqref="K114">
    <cfRule type="expression" dxfId="582" priority="840">
      <formula>K114=""</formula>
    </cfRule>
  </conditionalFormatting>
  <conditionalFormatting sqref="E142">
    <cfRule type="expression" dxfId="581" priority="809">
      <formula>E142=""</formula>
    </cfRule>
  </conditionalFormatting>
  <conditionalFormatting sqref="F94">
    <cfRule type="expression" dxfId="580" priority="867">
      <formula>F94=""</formula>
    </cfRule>
  </conditionalFormatting>
  <conditionalFormatting sqref="E134">
    <cfRule type="expression" dxfId="579" priority="837">
      <formula>E134=""</formula>
    </cfRule>
  </conditionalFormatting>
  <conditionalFormatting sqref="G146">
    <cfRule type="expression" dxfId="578" priority="792">
      <formula>G146=""</formula>
    </cfRule>
  </conditionalFormatting>
  <conditionalFormatting sqref="G114">
    <cfRule type="expression" dxfId="577" priority="844">
      <formula>G114=""</formula>
    </cfRule>
  </conditionalFormatting>
  <conditionalFormatting sqref="F116">
    <cfRule type="expression" dxfId="576" priority="846">
      <formula>F116=""</formula>
    </cfRule>
  </conditionalFormatting>
  <conditionalFormatting sqref="K134">
    <cfRule type="expression" dxfId="575" priority="828">
      <formula>K134=""</formula>
    </cfRule>
  </conditionalFormatting>
  <conditionalFormatting sqref="H134">
    <cfRule type="expression" dxfId="574" priority="831">
      <formula>H134=""</formula>
    </cfRule>
  </conditionalFormatting>
  <conditionalFormatting sqref="I138">
    <cfRule type="expression" dxfId="573" priority="818">
      <formula>I138=""</formula>
    </cfRule>
  </conditionalFormatting>
  <conditionalFormatting sqref="F134">
    <cfRule type="expression" dxfId="572" priority="812">
      <formula>F134=""</formula>
    </cfRule>
  </conditionalFormatting>
  <conditionalFormatting sqref="D138">
    <cfRule type="expression" dxfId="571" priority="815">
      <formula>D138=""</formula>
    </cfRule>
  </conditionalFormatting>
  <conditionalFormatting sqref="F114">
    <cfRule type="expression" dxfId="570" priority="813">
      <formula>F114=""</formula>
    </cfRule>
  </conditionalFormatting>
  <conditionalFormatting sqref="F106">
    <cfRule type="expression" dxfId="569" priority="863">
      <formula>F106=""</formula>
    </cfRule>
  </conditionalFormatting>
  <conditionalFormatting sqref="J142">
    <cfRule type="expression" dxfId="568" priority="801">
      <formula>J142=""</formula>
    </cfRule>
  </conditionalFormatting>
  <conditionalFormatting sqref="J134">
    <cfRule type="expression" dxfId="567" priority="829">
      <formula>J134=""</formula>
    </cfRule>
  </conditionalFormatting>
  <conditionalFormatting sqref="F109">
    <cfRule type="expression" dxfId="566" priority="877">
      <formula>F109=""</formula>
    </cfRule>
  </conditionalFormatting>
  <conditionalFormatting sqref="C110">
    <cfRule type="expression" dxfId="565" priority="862">
      <formula>C110=""</formula>
    </cfRule>
  </conditionalFormatting>
  <conditionalFormatting sqref="F137">
    <cfRule type="expression" dxfId="564" priority="833">
      <formula>F137=""</formula>
    </cfRule>
  </conditionalFormatting>
  <conditionalFormatting sqref="H138">
    <cfRule type="expression" dxfId="563" priority="819">
      <formula>H138=""</formula>
    </cfRule>
  </conditionalFormatting>
  <conditionalFormatting sqref="J138">
    <cfRule type="expression" dxfId="562" priority="817">
      <formula>J138=""</formula>
    </cfRule>
  </conditionalFormatting>
  <conditionalFormatting sqref="F136">
    <cfRule type="expression" dxfId="561" priority="834">
      <formula>F136=""</formula>
    </cfRule>
  </conditionalFormatting>
  <conditionalFormatting sqref="G134">
    <cfRule type="expression" dxfId="560" priority="832">
      <formula>G134=""</formula>
    </cfRule>
  </conditionalFormatting>
  <conditionalFormatting sqref="F143">
    <cfRule type="expression" dxfId="559" priority="807">
      <formula>F143=""</formula>
    </cfRule>
  </conditionalFormatting>
  <conditionalFormatting sqref="F147">
    <cfRule type="expression" dxfId="558" priority="795">
      <formula>F147=""</formula>
    </cfRule>
  </conditionalFormatting>
  <conditionalFormatting sqref="E146">
    <cfRule type="expression" dxfId="557" priority="797">
      <formula>E146=""</formula>
    </cfRule>
  </conditionalFormatting>
  <conditionalFormatting sqref="I142">
    <cfRule type="expression" dxfId="556" priority="802">
      <formula>I142=""</formula>
    </cfRule>
  </conditionalFormatting>
  <conditionalFormatting sqref="F110">
    <cfRule type="expression" dxfId="555" priority="814">
      <formula>F110=""</formula>
    </cfRule>
  </conditionalFormatting>
  <conditionalFormatting sqref="I146">
    <cfRule type="expression" dxfId="554" priority="790">
      <formula>I146=""</formula>
    </cfRule>
  </conditionalFormatting>
  <conditionalFormatting sqref="F151">
    <cfRule type="expression" dxfId="553" priority="783">
      <formula>F151=""</formula>
    </cfRule>
  </conditionalFormatting>
  <conditionalFormatting sqref="H142">
    <cfRule type="expression" dxfId="552" priority="803">
      <formula>H142=""</formula>
    </cfRule>
  </conditionalFormatting>
  <conditionalFormatting sqref="E150">
    <cfRule type="expression" dxfId="551" priority="785">
      <formula>E150=""</formula>
    </cfRule>
  </conditionalFormatting>
  <conditionalFormatting sqref="H146">
    <cfRule type="expression" dxfId="550" priority="791">
      <formula>H146=""</formula>
    </cfRule>
  </conditionalFormatting>
  <conditionalFormatting sqref="G150">
    <cfRule type="expression" dxfId="549" priority="780">
      <formula>G150=""</formula>
    </cfRule>
  </conditionalFormatting>
  <conditionalFormatting sqref="F148">
    <cfRule type="expression" dxfId="548" priority="794">
      <formula>F148=""</formula>
    </cfRule>
  </conditionalFormatting>
  <conditionalFormatting sqref="D142">
    <cfRule type="expression" dxfId="547" priority="799">
      <formula>D142=""</formula>
    </cfRule>
  </conditionalFormatting>
  <conditionalFormatting sqref="F119">
    <cfRule type="expression" dxfId="546" priority="768">
      <formula>F119=""</formula>
    </cfRule>
  </conditionalFormatting>
  <conditionalFormatting sqref="F138">
    <cfRule type="expression" dxfId="545" priority="811">
      <formula>F138=""</formula>
    </cfRule>
  </conditionalFormatting>
  <conditionalFormatting sqref="C142">
    <cfRule type="expression" dxfId="544" priority="810">
      <formula>C142=""</formula>
    </cfRule>
  </conditionalFormatting>
  <conditionalFormatting sqref="C146">
    <cfRule type="expression" dxfId="543" priority="798">
      <formula>C146=""</formula>
    </cfRule>
  </conditionalFormatting>
  <conditionalFormatting sqref="F141">
    <cfRule type="expression" dxfId="542" priority="821">
      <formula>F141=""</formula>
    </cfRule>
  </conditionalFormatting>
  <conditionalFormatting sqref="H150">
    <cfRule type="expression" dxfId="541" priority="779">
      <formula>H150=""</formula>
    </cfRule>
  </conditionalFormatting>
  <conditionalFormatting sqref="J146">
    <cfRule type="expression" dxfId="540" priority="789">
      <formula>J146=""</formula>
    </cfRule>
  </conditionalFormatting>
  <conditionalFormatting sqref="J150">
    <cfRule type="expression" dxfId="539" priority="777">
      <formula>J150=""</formula>
    </cfRule>
  </conditionalFormatting>
  <conditionalFormatting sqref="I150">
    <cfRule type="expression" dxfId="538" priority="778">
      <formula>I150=""</formula>
    </cfRule>
  </conditionalFormatting>
  <conditionalFormatting sqref="F144">
    <cfRule type="expression" dxfId="537" priority="806">
      <formula>F144=""</formula>
    </cfRule>
  </conditionalFormatting>
  <conditionalFormatting sqref="K138">
    <cfRule type="expression" dxfId="536" priority="816">
      <formula>K138=""</formula>
    </cfRule>
  </conditionalFormatting>
  <conditionalFormatting sqref="F145">
    <cfRule type="expression" dxfId="535" priority="805">
      <formula>F145=""</formula>
    </cfRule>
  </conditionalFormatting>
  <conditionalFormatting sqref="C150">
    <cfRule type="expression" dxfId="534" priority="786">
      <formula>C150=""</formula>
    </cfRule>
  </conditionalFormatting>
  <conditionalFormatting sqref="K142">
    <cfRule type="expression" dxfId="533" priority="800">
      <formula>K142=""</formula>
    </cfRule>
  </conditionalFormatting>
  <conditionalFormatting sqref="J130">
    <cfRule type="expression" dxfId="532" priority="736">
      <formula>J130=""</formula>
    </cfRule>
  </conditionalFormatting>
  <conditionalFormatting sqref="F152">
    <cfRule type="expression" dxfId="531" priority="782">
      <formula>F152=""</formula>
    </cfRule>
  </conditionalFormatting>
  <conditionalFormatting sqref="F149">
    <cfRule type="expression" dxfId="530" priority="793">
      <formula>F149=""</formula>
    </cfRule>
  </conditionalFormatting>
  <conditionalFormatting sqref="G118">
    <cfRule type="expression" dxfId="529" priority="765">
      <formula>G118=""</formula>
    </cfRule>
  </conditionalFormatting>
  <conditionalFormatting sqref="I118">
    <cfRule type="expression" dxfId="528" priority="763">
      <formula>I118=""</formula>
    </cfRule>
  </conditionalFormatting>
  <conditionalFormatting sqref="D146">
    <cfRule type="expression" dxfId="527" priority="787">
      <formula>D146=""</formula>
    </cfRule>
  </conditionalFormatting>
  <conditionalFormatting sqref="K146">
    <cfRule type="expression" dxfId="526" priority="788">
      <formula>K146=""</formula>
    </cfRule>
  </conditionalFormatting>
  <conditionalFormatting sqref="K150">
    <cfRule type="expression" dxfId="525" priority="776">
      <formula>K150=""</formula>
    </cfRule>
  </conditionalFormatting>
  <conditionalFormatting sqref="F150">
    <cfRule type="expression" dxfId="524" priority="772">
      <formula>F150=""</formula>
    </cfRule>
  </conditionalFormatting>
  <conditionalFormatting sqref="F142">
    <cfRule type="expression" dxfId="523" priority="774">
      <formula>F142=""</formula>
    </cfRule>
  </conditionalFormatting>
  <conditionalFormatting sqref="D150">
    <cfRule type="expression" dxfId="522" priority="775">
      <formula>D150=""</formula>
    </cfRule>
  </conditionalFormatting>
  <conditionalFormatting sqref="F121">
    <cfRule type="expression" dxfId="521" priority="766">
      <formula>F121=""</formula>
    </cfRule>
  </conditionalFormatting>
  <conditionalFormatting sqref="C118">
    <cfRule type="expression" dxfId="520" priority="771">
      <formula>C118=""</formula>
    </cfRule>
  </conditionalFormatting>
  <conditionalFormatting sqref="H118">
    <cfRule type="expression" dxfId="519" priority="764">
      <formula>H118=""</formula>
    </cfRule>
  </conditionalFormatting>
  <conditionalFormatting sqref="F146">
    <cfRule type="expression" dxfId="518" priority="773">
      <formula>F146=""</formula>
    </cfRule>
  </conditionalFormatting>
  <conditionalFormatting sqref="K118">
    <cfRule type="expression" dxfId="517" priority="761">
      <formula>K118=""</formula>
    </cfRule>
  </conditionalFormatting>
  <conditionalFormatting sqref="D118">
    <cfRule type="expression" dxfId="516" priority="760">
      <formula>D118=""</formula>
    </cfRule>
  </conditionalFormatting>
  <conditionalFormatting sqref="J118">
    <cfRule type="expression" dxfId="515" priority="762">
      <formula>J118=""</formula>
    </cfRule>
  </conditionalFormatting>
  <conditionalFormatting sqref="C126">
    <cfRule type="expression" dxfId="514" priority="758">
      <formula>C126=""</formula>
    </cfRule>
  </conditionalFormatting>
  <conditionalFormatting sqref="F118">
    <cfRule type="expression" dxfId="513" priority="759">
      <formula>F118=""</formula>
    </cfRule>
  </conditionalFormatting>
  <conditionalFormatting sqref="E118">
    <cfRule type="expression" dxfId="512" priority="770">
      <formula>E118=""</formula>
    </cfRule>
  </conditionalFormatting>
  <conditionalFormatting sqref="H126">
    <cfRule type="expression" dxfId="511" priority="751">
      <formula>H126=""</formula>
    </cfRule>
  </conditionalFormatting>
  <conditionalFormatting sqref="F153">
    <cfRule type="expression" dxfId="510" priority="781">
      <formula>F153=""</formula>
    </cfRule>
  </conditionalFormatting>
  <conditionalFormatting sqref="F140">
    <cfRule type="expression" dxfId="509" priority="731">
      <formula>F140=""</formula>
    </cfRule>
  </conditionalFormatting>
  <conditionalFormatting sqref="F120">
    <cfRule type="expression" dxfId="508" priority="767">
      <formula>F120=""</formula>
    </cfRule>
  </conditionalFormatting>
  <conditionalFormatting sqref="F132">
    <cfRule type="expression" dxfId="507" priority="741">
      <formula>F132=""</formula>
    </cfRule>
  </conditionalFormatting>
  <conditionalFormatting sqref="F129">
    <cfRule type="expression" dxfId="506" priority="753">
      <formula>F129=""</formula>
    </cfRule>
  </conditionalFormatting>
  <conditionalFormatting sqref="H130">
    <cfRule type="expression" dxfId="505" priority="738">
      <formula>H130=""</formula>
    </cfRule>
  </conditionalFormatting>
  <conditionalFormatting sqref="E130">
    <cfRule type="expression" dxfId="504" priority="744">
      <formula>E130=""</formula>
    </cfRule>
  </conditionalFormatting>
  <conditionalFormatting sqref="G138">
    <cfRule type="expression" dxfId="503" priority="730">
      <formula>G138=""</formula>
    </cfRule>
  </conditionalFormatting>
  <conditionalFormatting sqref="F131">
    <cfRule type="expression" dxfId="502" priority="742">
      <formula>F131=""</formula>
    </cfRule>
  </conditionalFormatting>
  <conditionalFormatting sqref="G130">
    <cfRule type="expression" dxfId="501" priority="739">
      <formula>G130=""</formula>
    </cfRule>
  </conditionalFormatting>
  <conditionalFormatting sqref="D126">
    <cfRule type="expression" dxfId="500" priority="747">
      <formula>D126=""</formula>
    </cfRule>
  </conditionalFormatting>
  <conditionalFormatting sqref="E126">
    <cfRule type="expression" dxfId="499" priority="757">
      <formula>E126=""</formula>
    </cfRule>
  </conditionalFormatting>
  <conditionalFormatting sqref="J126">
    <cfRule type="expression" dxfId="498" priority="749">
      <formula>J126=""</formula>
    </cfRule>
  </conditionalFormatting>
  <conditionalFormatting sqref="F127">
    <cfRule type="expression" dxfId="497" priority="755">
      <formula>F127=""</formula>
    </cfRule>
  </conditionalFormatting>
  <conditionalFormatting sqref="K130">
    <cfRule type="expression" dxfId="496" priority="735">
      <formula>K130=""</formula>
    </cfRule>
  </conditionalFormatting>
  <conditionalFormatting sqref="D168">
    <cfRule type="expression" dxfId="495" priority="699">
      <formula>D168=""</formula>
    </cfRule>
  </conditionalFormatting>
  <conditionalFormatting sqref="G126">
    <cfRule type="expression" dxfId="494" priority="752">
      <formula>G126=""</formula>
    </cfRule>
  </conditionalFormatting>
  <conditionalFormatting sqref="F130">
    <cfRule type="expression" dxfId="493" priority="733">
      <formula>F130=""</formula>
    </cfRule>
  </conditionalFormatting>
  <conditionalFormatting sqref="K126">
    <cfRule type="expression" dxfId="492" priority="748">
      <formula>K126=""</formula>
    </cfRule>
  </conditionalFormatting>
  <conditionalFormatting sqref="F128">
    <cfRule type="expression" dxfId="491" priority="754">
      <formula>F128=""</formula>
    </cfRule>
  </conditionalFormatting>
  <conditionalFormatting sqref="I130">
    <cfRule type="expression" dxfId="490" priority="737">
      <formula>I130=""</formula>
    </cfRule>
  </conditionalFormatting>
  <conditionalFormatting sqref="E138">
    <cfRule type="expression" dxfId="489" priority="732">
      <formula>E138=""</formula>
    </cfRule>
  </conditionalFormatting>
  <conditionalFormatting sqref="D130">
    <cfRule type="expression" dxfId="488" priority="734">
      <formula>D130=""</formula>
    </cfRule>
  </conditionalFormatting>
  <conditionalFormatting sqref="D172">
    <cfRule type="expression" dxfId="487" priority="687">
      <formula>D172=""</formula>
    </cfRule>
  </conditionalFormatting>
  <conditionalFormatting sqref="F133">
    <cfRule type="expression" dxfId="486" priority="740">
      <formula>F133=""</formula>
    </cfRule>
  </conditionalFormatting>
  <conditionalFormatting sqref="C130">
    <cfRule type="expression" dxfId="485" priority="745">
      <formula>C130=""</formula>
    </cfRule>
  </conditionalFormatting>
  <conditionalFormatting sqref="F126">
    <cfRule type="expression" dxfId="484" priority="746">
      <formula>F126=""</formula>
    </cfRule>
  </conditionalFormatting>
  <conditionalFormatting sqref="I126">
    <cfRule type="expression" dxfId="483" priority="750">
      <formula>I126=""</formula>
    </cfRule>
  </conditionalFormatting>
  <conditionalFormatting sqref="H168">
    <cfRule type="expression" dxfId="482" priority="703">
      <formula>H168=""</formula>
    </cfRule>
  </conditionalFormatting>
  <conditionalFormatting sqref="F169">
    <cfRule type="expression" dxfId="481" priority="707">
      <formula>F169=""</formula>
    </cfRule>
  </conditionalFormatting>
  <conditionalFormatting sqref="K168">
    <cfRule type="expression" dxfId="480" priority="700">
      <formula>K168=""</formula>
    </cfRule>
  </conditionalFormatting>
  <conditionalFormatting sqref="K172">
    <cfRule type="expression" dxfId="479" priority="688">
      <formula>K172=""</formula>
    </cfRule>
  </conditionalFormatting>
  <conditionalFormatting sqref="H176">
    <cfRule type="expression" dxfId="478" priority="631">
      <formula>H176=""</formula>
    </cfRule>
  </conditionalFormatting>
  <conditionalFormatting sqref="J168">
    <cfRule type="expression" dxfId="477" priority="701">
      <formula>J168=""</formula>
    </cfRule>
  </conditionalFormatting>
  <conditionalFormatting sqref="F177">
    <cfRule type="expression" dxfId="476" priority="683">
      <formula>F177=""</formula>
    </cfRule>
  </conditionalFormatting>
  <conditionalFormatting sqref="E180">
    <cfRule type="expression" dxfId="475" priority="622">
      <formula>E180=""</formula>
    </cfRule>
  </conditionalFormatting>
  <conditionalFormatting sqref="C168">
    <cfRule type="expression" dxfId="474" priority="710">
      <formula>C168=""</formula>
    </cfRule>
  </conditionalFormatting>
  <conditionalFormatting sqref="F174">
    <cfRule type="expression" dxfId="473" priority="636">
      <formula>F174=""</formula>
    </cfRule>
  </conditionalFormatting>
  <conditionalFormatting sqref="F171">
    <cfRule type="expression" dxfId="472" priority="705">
      <formula>F171=""</formula>
    </cfRule>
  </conditionalFormatting>
  <conditionalFormatting sqref="I176">
    <cfRule type="expression" dxfId="471" priority="630">
      <formula>I176=""</formula>
    </cfRule>
  </conditionalFormatting>
  <conditionalFormatting sqref="C172">
    <cfRule type="expression" dxfId="470" priority="698">
      <formula>C172=""</formula>
    </cfRule>
  </conditionalFormatting>
  <conditionalFormatting sqref="I180">
    <cfRule type="expression" dxfId="469" priority="619">
      <formula>I180=""</formula>
    </cfRule>
  </conditionalFormatting>
  <conditionalFormatting sqref="E168">
    <cfRule type="expression" dxfId="468" priority="709">
      <formula>E168=""</formula>
    </cfRule>
  </conditionalFormatting>
  <conditionalFormatting sqref="I168">
    <cfRule type="expression" dxfId="467" priority="702">
      <formula>I168=""</formula>
    </cfRule>
  </conditionalFormatting>
  <conditionalFormatting sqref="C180">
    <cfRule type="expression" dxfId="466" priority="623">
      <formula>C180=""</formula>
    </cfRule>
  </conditionalFormatting>
  <conditionalFormatting sqref="E172">
    <cfRule type="expression" dxfId="465" priority="697">
      <formula>E172=""</formula>
    </cfRule>
  </conditionalFormatting>
  <conditionalFormatting sqref="G180">
    <cfRule type="expression" dxfId="464" priority="621">
      <formula>G180=""</formula>
    </cfRule>
  </conditionalFormatting>
  <conditionalFormatting sqref="J172">
    <cfRule type="expression" dxfId="463" priority="689">
      <formula>J172=""</formula>
    </cfRule>
  </conditionalFormatting>
  <conditionalFormatting sqref="F173">
    <cfRule type="expression" dxfId="462" priority="695">
      <formula>F173=""</formula>
    </cfRule>
  </conditionalFormatting>
  <conditionalFormatting sqref="F181">
    <cfRule type="expression" dxfId="461" priority="671">
      <formula>F181=""</formula>
    </cfRule>
  </conditionalFormatting>
  <conditionalFormatting sqref="H172">
    <cfRule type="expression" dxfId="460" priority="691">
      <formula>H172=""</formula>
    </cfRule>
  </conditionalFormatting>
  <conditionalFormatting sqref="K176">
    <cfRule type="expression" dxfId="459" priority="628">
      <formula>K176=""</formula>
    </cfRule>
  </conditionalFormatting>
  <conditionalFormatting sqref="F175">
    <cfRule type="expression" dxfId="458" priority="693">
      <formula>F175=""</formula>
    </cfRule>
  </conditionalFormatting>
  <conditionalFormatting sqref="I172">
    <cfRule type="expression" dxfId="457" priority="690">
      <formula>I172=""</formula>
    </cfRule>
  </conditionalFormatting>
  <conditionalFormatting sqref="E176">
    <cfRule type="expression" dxfId="456" priority="634">
      <formula>E176=""</formula>
    </cfRule>
  </conditionalFormatting>
  <conditionalFormatting sqref="F180">
    <cfRule type="expression" dxfId="455" priority="615">
      <formula>F180=""</formula>
    </cfRule>
  </conditionalFormatting>
  <conditionalFormatting sqref="F182">
    <cfRule type="expression" dxfId="454" priority="614">
      <formula>F182=""</formula>
    </cfRule>
  </conditionalFormatting>
  <conditionalFormatting sqref="D184">
    <cfRule type="expression" dxfId="453" priority="596">
      <formula>D184=""</formula>
    </cfRule>
  </conditionalFormatting>
  <conditionalFormatting sqref="F184">
    <cfRule type="expression" dxfId="452" priority="595">
      <formula>F184=""</formula>
    </cfRule>
  </conditionalFormatting>
  <conditionalFormatting sqref="J184">
    <cfRule type="expression" dxfId="451" priority="598">
      <formula>J184=""</formula>
    </cfRule>
  </conditionalFormatting>
  <conditionalFormatting sqref="K184">
    <cfRule type="expression" dxfId="450" priority="597">
      <formula>K184=""</formula>
    </cfRule>
  </conditionalFormatting>
  <conditionalFormatting sqref="F179">
    <cfRule type="expression" dxfId="449" priority="681">
      <formula>F179=""</formula>
    </cfRule>
  </conditionalFormatting>
  <conditionalFormatting sqref="F186">
    <cfRule type="expression" dxfId="448" priority="594">
      <formula>F186=""</formula>
    </cfRule>
  </conditionalFormatting>
  <conditionalFormatting sqref="C184">
    <cfRule type="expression" dxfId="447" priority="603">
      <formula>C184=""</formula>
    </cfRule>
  </conditionalFormatting>
  <conditionalFormatting sqref="D176">
    <cfRule type="expression" dxfId="446" priority="627">
      <formula>D176=""</formula>
    </cfRule>
  </conditionalFormatting>
  <conditionalFormatting sqref="F193">
    <cfRule type="expression" dxfId="445" priority="578">
      <formula>F193=""</formula>
    </cfRule>
  </conditionalFormatting>
  <conditionalFormatting sqref="C188">
    <cfRule type="expression" dxfId="444" priority="569">
      <formula>C188=""</formula>
    </cfRule>
  </conditionalFormatting>
  <conditionalFormatting sqref="F172">
    <cfRule type="expression" dxfId="443" priority="626">
      <formula>F172=""</formula>
    </cfRule>
  </conditionalFormatting>
  <conditionalFormatting sqref="G176">
    <cfRule type="expression" dxfId="442" priority="632">
      <formula>G176=""</formula>
    </cfRule>
  </conditionalFormatting>
  <conditionalFormatting sqref="F188">
    <cfRule type="expression" dxfId="441" priority="561">
      <formula>F188=""</formula>
    </cfRule>
  </conditionalFormatting>
  <conditionalFormatting sqref="F183">
    <cfRule type="expression" dxfId="440" priority="669">
      <formula>F183=""</formula>
    </cfRule>
  </conditionalFormatting>
  <conditionalFormatting sqref="F192">
    <cfRule type="expression" dxfId="439" priority="551">
      <formula>F192=""</formula>
    </cfRule>
  </conditionalFormatting>
  <conditionalFormatting sqref="D180">
    <cfRule type="expression" dxfId="438" priority="616">
      <formula>D180=""</formula>
    </cfRule>
  </conditionalFormatting>
  <conditionalFormatting sqref="F178">
    <cfRule type="expression" dxfId="437" priority="624">
      <formula>F178=""</formula>
    </cfRule>
  </conditionalFormatting>
  <conditionalFormatting sqref="K180">
    <cfRule type="expression" dxfId="436" priority="617">
      <formula>K180=""</formula>
    </cfRule>
  </conditionalFormatting>
  <conditionalFormatting sqref="F185">
    <cfRule type="expression" dxfId="435" priority="647">
      <formula>F185=""</formula>
    </cfRule>
  </conditionalFormatting>
  <conditionalFormatting sqref="F166">
    <cfRule type="expression" dxfId="434" priority="714">
      <formula>F166="Název dílu"</formula>
    </cfRule>
  </conditionalFormatting>
  <conditionalFormatting sqref="C166">
    <cfRule type="expression" dxfId="433" priority="713">
      <formula>C166="Kód dílu"</formula>
    </cfRule>
  </conditionalFormatting>
  <conditionalFormatting sqref="F167">
    <cfRule type="expression" dxfId="432" priority="712">
      <formula>F167="Název dílu"</formula>
    </cfRule>
  </conditionalFormatting>
  <conditionalFormatting sqref="C167">
    <cfRule type="expression" dxfId="431" priority="711">
      <formula>C167="Kód dílu"</formula>
    </cfRule>
  </conditionalFormatting>
  <conditionalFormatting sqref="C192">
    <cfRule type="expression" dxfId="430" priority="559">
      <formula>C192=""</formula>
    </cfRule>
  </conditionalFormatting>
  <conditionalFormatting sqref="G188">
    <cfRule type="expression" dxfId="429" priority="567">
      <formula>G188=""</formula>
    </cfRule>
  </conditionalFormatting>
  <conditionalFormatting sqref="F168">
    <cfRule type="expression" dxfId="428" priority="638">
      <formula>F168=""</formula>
    </cfRule>
  </conditionalFormatting>
  <conditionalFormatting sqref="J180">
    <cfRule type="expression" dxfId="427" priority="618">
      <formula>J180=""</formula>
    </cfRule>
  </conditionalFormatting>
  <conditionalFormatting sqref="G168">
    <cfRule type="expression" dxfId="426" priority="704">
      <formula>G168=""</formula>
    </cfRule>
  </conditionalFormatting>
  <conditionalFormatting sqref="I184">
    <cfRule type="expression" dxfId="425" priority="599">
      <formula>I184=""</formula>
    </cfRule>
  </conditionalFormatting>
  <conditionalFormatting sqref="H184">
    <cfRule type="expression" dxfId="424" priority="600">
      <formula>H184=""</formula>
    </cfRule>
  </conditionalFormatting>
  <conditionalFormatting sqref="K206">
    <cfRule type="expression" dxfId="423" priority="523">
      <formula>K206=""</formula>
    </cfRule>
  </conditionalFormatting>
  <conditionalFormatting sqref="K210">
    <cfRule type="expression" dxfId="422" priority="511">
      <formula>K210=""</formula>
    </cfRule>
  </conditionalFormatting>
  <conditionalFormatting sqref="G172">
    <cfRule type="expression" dxfId="421" priority="692">
      <formula>G172=""</formula>
    </cfRule>
  </conditionalFormatting>
  <conditionalFormatting sqref="F170">
    <cfRule type="expression" dxfId="420" priority="637">
      <formula>F170=""</formula>
    </cfRule>
  </conditionalFormatting>
  <conditionalFormatting sqref="F191">
    <cfRule type="expression" dxfId="419" priority="588">
      <formula>F191=""</formula>
    </cfRule>
  </conditionalFormatting>
  <conditionalFormatting sqref="G206">
    <cfRule type="expression" dxfId="418" priority="527">
      <formula>G206=""</formula>
    </cfRule>
  </conditionalFormatting>
  <conditionalFormatting sqref="I206">
    <cfRule type="expression" dxfId="417" priority="525">
      <formula>I206=""</formula>
    </cfRule>
  </conditionalFormatting>
  <conditionalFormatting sqref="G210">
    <cfRule type="expression" dxfId="416" priority="515">
      <formula>G210=""</formula>
    </cfRule>
  </conditionalFormatting>
  <conditionalFormatting sqref="I192">
    <cfRule type="expression" dxfId="415" priority="555">
      <formula>I192=""</formula>
    </cfRule>
  </conditionalFormatting>
  <conditionalFormatting sqref="C176">
    <cfRule type="expression" dxfId="414" priority="635">
      <formula>C176=""</formula>
    </cfRule>
  </conditionalFormatting>
  <conditionalFormatting sqref="K214">
    <cfRule type="expression" dxfId="413" priority="499">
      <formula>K214=""</formula>
    </cfRule>
  </conditionalFormatting>
  <conditionalFormatting sqref="E192">
    <cfRule type="expression" dxfId="412" priority="558">
      <formula>E192=""</formula>
    </cfRule>
  </conditionalFormatting>
  <conditionalFormatting sqref="F176">
    <cfRule type="expression" dxfId="411" priority="625">
      <formula>F176=""</formula>
    </cfRule>
  </conditionalFormatting>
  <conditionalFormatting sqref="F212">
    <cfRule type="expression" dxfId="410" priority="517">
      <formula>F212=""</formula>
    </cfRule>
  </conditionalFormatting>
  <conditionalFormatting sqref="E184">
    <cfRule type="expression" dxfId="409" priority="602">
      <formula>E184=""</formula>
    </cfRule>
  </conditionalFormatting>
  <conditionalFormatting sqref="F189">
    <cfRule type="expression" dxfId="408" priority="590">
      <formula>F189=""</formula>
    </cfRule>
  </conditionalFormatting>
  <conditionalFormatting sqref="H206">
    <cfRule type="expression" dxfId="407" priority="526">
      <formula>H206=""</formula>
    </cfRule>
  </conditionalFormatting>
  <conditionalFormatting sqref="G184">
    <cfRule type="expression" dxfId="406" priority="601">
      <formula>G184=""</formula>
    </cfRule>
  </conditionalFormatting>
  <conditionalFormatting sqref="F187">
    <cfRule type="expression" dxfId="405" priority="645">
      <formula>F187=""</formula>
    </cfRule>
  </conditionalFormatting>
  <conditionalFormatting sqref="H210">
    <cfRule type="expression" dxfId="404" priority="514">
      <formula>H210=""</formula>
    </cfRule>
  </conditionalFormatting>
  <conditionalFormatting sqref="E188">
    <cfRule type="expression" dxfId="403" priority="568">
      <formula>E188=""</formula>
    </cfRule>
  </conditionalFormatting>
  <conditionalFormatting sqref="G214">
    <cfRule type="expression" dxfId="402" priority="503">
      <formula>G214=""</formula>
    </cfRule>
  </conditionalFormatting>
  <conditionalFormatting sqref="F194">
    <cfRule type="expression" dxfId="401" priority="550">
      <formula>F194=""</formula>
    </cfRule>
  </conditionalFormatting>
  <conditionalFormatting sqref="D188">
    <cfRule type="expression" dxfId="400" priority="562">
      <formula>D188=""</formula>
    </cfRule>
  </conditionalFormatting>
  <conditionalFormatting sqref="I188">
    <cfRule type="expression" dxfId="399" priority="565">
      <formula>I188=""</formula>
    </cfRule>
  </conditionalFormatting>
  <conditionalFormatting sqref="J176">
    <cfRule type="expression" dxfId="398" priority="629">
      <formula>J176=""</formula>
    </cfRule>
  </conditionalFormatting>
  <conditionalFormatting sqref="J210">
    <cfRule type="expression" dxfId="397" priority="512">
      <formula>J210=""</formula>
    </cfRule>
  </conditionalFormatting>
  <conditionalFormatting sqref="F190">
    <cfRule type="expression" dxfId="396" priority="560">
      <formula>F190=""</formula>
    </cfRule>
  </conditionalFormatting>
  <conditionalFormatting sqref="F195">
    <cfRule type="expression" dxfId="395" priority="576">
      <formula>F195=""</formula>
    </cfRule>
  </conditionalFormatting>
  <conditionalFormatting sqref="K188">
    <cfRule type="expression" dxfId="394" priority="563">
      <formula>K188=""</formula>
    </cfRule>
  </conditionalFormatting>
  <conditionalFormatting sqref="H188">
    <cfRule type="expression" dxfId="393" priority="566">
      <formula>H188=""</formula>
    </cfRule>
  </conditionalFormatting>
  <conditionalFormatting sqref="F216">
    <cfRule type="expression" dxfId="392" priority="505">
      <formula>F216=""</formula>
    </cfRule>
  </conditionalFormatting>
  <conditionalFormatting sqref="H180">
    <cfRule type="expression" dxfId="391" priority="620">
      <formula>H180=""</formula>
    </cfRule>
  </conditionalFormatting>
  <conditionalFormatting sqref="H214">
    <cfRule type="expression" dxfId="390" priority="502">
      <formula>H214=""</formula>
    </cfRule>
  </conditionalFormatting>
  <conditionalFormatting sqref="H192">
    <cfRule type="expression" dxfId="389" priority="556">
      <formula>H192=""</formula>
    </cfRule>
  </conditionalFormatting>
  <conditionalFormatting sqref="K218">
    <cfRule type="expression" dxfId="388" priority="487">
      <formula>K218=""</formula>
    </cfRule>
  </conditionalFormatting>
  <conditionalFormatting sqref="J192">
    <cfRule type="expression" dxfId="387" priority="554">
      <formula>J192=""</formula>
    </cfRule>
  </conditionalFormatting>
  <conditionalFormatting sqref="G218">
    <cfRule type="expression" dxfId="386" priority="491">
      <formula>G218=""</formula>
    </cfRule>
  </conditionalFormatting>
  <conditionalFormatting sqref="C206">
    <cfRule type="expression" dxfId="385" priority="533">
      <formula>C206=""</formula>
    </cfRule>
  </conditionalFormatting>
  <conditionalFormatting sqref="F220">
    <cfRule type="expression" dxfId="384" priority="493">
      <formula>F220=""</formula>
    </cfRule>
  </conditionalFormatting>
  <conditionalFormatting sqref="F209">
    <cfRule type="expression" dxfId="383" priority="528">
      <formula>F209=""</formula>
    </cfRule>
  </conditionalFormatting>
  <conditionalFormatting sqref="H218">
    <cfRule type="expression" dxfId="382" priority="490">
      <formula>H218=""</formula>
    </cfRule>
  </conditionalFormatting>
  <conditionalFormatting sqref="D206">
    <cfRule type="expression" dxfId="381" priority="522">
      <formula>D206=""</formula>
    </cfRule>
  </conditionalFormatting>
  <conditionalFormatting sqref="K192">
    <cfRule type="expression" dxfId="380" priority="553">
      <formula>K192=""</formula>
    </cfRule>
  </conditionalFormatting>
  <conditionalFormatting sqref="J188">
    <cfRule type="expression" dxfId="379" priority="564">
      <formula>J188=""</formula>
    </cfRule>
  </conditionalFormatting>
  <conditionalFormatting sqref="F214">
    <cfRule type="expression" dxfId="378" priority="483">
      <formula>F214=""</formula>
    </cfRule>
  </conditionalFormatting>
  <conditionalFormatting sqref="F208">
    <cfRule type="expression" dxfId="377" priority="529">
      <formula>F208=""</formula>
    </cfRule>
  </conditionalFormatting>
  <conditionalFormatting sqref="F211">
    <cfRule type="expression" dxfId="376" priority="518">
      <formula>F211=""</formula>
    </cfRule>
  </conditionalFormatting>
  <conditionalFormatting sqref="I210">
    <cfRule type="expression" dxfId="375" priority="513">
      <formula>I210=""</formula>
    </cfRule>
  </conditionalFormatting>
  <conditionalFormatting sqref="D192">
    <cfRule type="expression" dxfId="374" priority="552">
      <formula>D192=""</formula>
    </cfRule>
  </conditionalFormatting>
  <conditionalFormatting sqref="E206">
    <cfRule type="expression" dxfId="373" priority="532">
      <formula>E206=""</formula>
    </cfRule>
  </conditionalFormatting>
  <conditionalFormatting sqref="D210">
    <cfRule type="expression" dxfId="372" priority="510">
      <formula>D210=""</formula>
    </cfRule>
  </conditionalFormatting>
  <conditionalFormatting sqref="C210">
    <cfRule type="expression" dxfId="371" priority="521">
      <formula>C210=""</formula>
    </cfRule>
  </conditionalFormatting>
  <conditionalFormatting sqref="E210">
    <cfRule type="expression" dxfId="370" priority="520">
      <formula>E210=""</formula>
    </cfRule>
  </conditionalFormatting>
  <conditionalFormatting sqref="G224">
    <cfRule type="expression" dxfId="369" priority="471">
      <formula>G224=""</formula>
    </cfRule>
  </conditionalFormatting>
  <conditionalFormatting sqref="F215">
    <cfRule type="expression" dxfId="368" priority="506">
      <formula>F215=""</formula>
    </cfRule>
  </conditionalFormatting>
  <conditionalFormatting sqref="F213">
    <cfRule type="expression" dxfId="367" priority="516">
      <formula>F213=""</formula>
    </cfRule>
  </conditionalFormatting>
  <conditionalFormatting sqref="G192">
    <cfRule type="expression" dxfId="366" priority="557">
      <formula>G192=""</formula>
    </cfRule>
  </conditionalFormatting>
  <conditionalFormatting sqref="I224">
    <cfRule type="expression" dxfId="365" priority="469">
      <formula>I224=""</formula>
    </cfRule>
  </conditionalFormatting>
  <conditionalFormatting sqref="D214">
    <cfRule type="expression" dxfId="364" priority="498">
      <formula>D214=""</formula>
    </cfRule>
  </conditionalFormatting>
  <conditionalFormatting sqref="E214">
    <cfRule type="expression" dxfId="363" priority="508">
      <formula>E214=""</formula>
    </cfRule>
  </conditionalFormatting>
  <conditionalFormatting sqref="C214">
    <cfRule type="expression" dxfId="362" priority="509">
      <formula>C214=""</formula>
    </cfRule>
  </conditionalFormatting>
  <conditionalFormatting sqref="J206">
    <cfRule type="expression" dxfId="361" priority="524">
      <formula>J206=""</formula>
    </cfRule>
  </conditionalFormatting>
  <conditionalFormatting sqref="I214">
    <cfRule type="expression" dxfId="360" priority="501">
      <formula>I214=""</formula>
    </cfRule>
  </conditionalFormatting>
  <conditionalFormatting sqref="F217">
    <cfRule type="expression" dxfId="359" priority="504">
      <formula>F217=""</formula>
    </cfRule>
  </conditionalFormatting>
  <conditionalFormatting sqref="J214">
    <cfRule type="expression" dxfId="358" priority="500">
      <formula>J214=""</formula>
    </cfRule>
  </conditionalFormatting>
  <conditionalFormatting sqref="I218">
    <cfRule type="expression" dxfId="357" priority="489">
      <formula>I218=""</formula>
    </cfRule>
  </conditionalFormatting>
  <conditionalFormatting sqref="D218">
    <cfRule type="expression" dxfId="356" priority="486">
      <formula>D218=""</formula>
    </cfRule>
  </conditionalFormatting>
  <conditionalFormatting sqref="F221">
    <cfRule type="expression" dxfId="355" priority="492">
      <formula>F221=""</formula>
    </cfRule>
  </conditionalFormatting>
  <conditionalFormatting sqref="K224">
    <cfRule type="expression" dxfId="354" priority="467">
      <formula>K224=""</formula>
    </cfRule>
  </conditionalFormatting>
  <conditionalFormatting sqref="F219">
    <cfRule type="expression" dxfId="353" priority="494">
      <formula>F219=""</formula>
    </cfRule>
  </conditionalFormatting>
  <conditionalFormatting sqref="F225">
    <cfRule type="expression" dxfId="352" priority="474">
      <formula>F225=""</formula>
    </cfRule>
  </conditionalFormatting>
  <conditionalFormatting sqref="C218">
    <cfRule type="expression" dxfId="351" priority="497">
      <formula>C218=""</formula>
    </cfRule>
  </conditionalFormatting>
  <conditionalFormatting sqref="J218">
    <cfRule type="expression" dxfId="350" priority="488">
      <formula>J218=""</formula>
    </cfRule>
  </conditionalFormatting>
  <conditionalFormatting sqref="F218">
    <cfRule type="expression" dxfId="349" priority="482">
      <formula>F218=""</formula>
    </cfRule>
  </conditionalFormatting>
  <conditionalFormatting sqref="F206">
    <cfRule type="expression" dxfId="348" priority="485">
      <formula>F206=""</formula>
    </cfRule>
  </conditionalFormatting>
  <conditionalFormatting sqref="E218">
    <cfRule type="expression" dxfId="347" priority="496">
      <formula>E218=""</formula>
    </cfRule>
  </conditionalFormatting>
  <conditionalFormatting sqref="D224">
    <cfRule type="expression" dxfId="346" priority="466">
      <formula>D224=""</formula>
    </cfRule>
  </conditionalFormatting>
  <conditionalFormatting sqref="C224">
    <cfRule type="expression" dxfId="345" priority="477">
      <formula>C224=""</formula>
    </cfRule>
  </conditionalFormatting>
  <conditionalFormatting sqref="J224">
    <cfRule type="expression" dxfId="344" priority="468">
      <formula>J224=""</formula>
    </cfRule>
  </conditionalFormatting>
  <conditionalFormatting sqref="E224">
    <cfRule type="expression" dxfId="343" priority="476">
      <formula>E224=""</formula>
    </cfRule>
  </conditionalFormatting>
  <conditionalFormatting sqref="F210">
    <cfRule type="expression" dxfId="342" priority="484">
      <formula>F210=""</formula>
    </cfRule>
  </conditionalFormatting>
  <conditionalFormatting sqref="G228">
    <cfRule type="expression" dxfId="341" priority="459">
      <formula>G228=""</formula>
    </cfRule>
  </conditionalFormatting>
  <conditionalFormatting sqref="H224">
    <cfRule type="expression" dxfId="340" priority="470">
      <formula>H224=""</formula>
    </cfRule>
  </conditionalFormatting>
  <conditionalFormatting sqref="D228">
    <cfRule type="expression" dxfId="339" priority="454">
      <formula>D228=""</formula>
    </cfRule>
  </conditionalFormatting>
  <conditionalFormatting sqref="I228">
    <cfRule type="expression" dxfId="338" priority="457">
      <formula>I228=""</formula>
    </cfRule>
  </conditionalFormatting>
  <conditionalFormatting sqref="C228">
    <cfRule type="expression" dxfId="337" priority="465">
      <formula>C228=""</formula>
    </cfRule>
  </conditionalFormatting>
  <conditionalFormatting sqref="E228">
    <cfRule type="expression" dxfId="336" priority="464">
      <formula>E228=""</formula>
    </cfRule>
  </conditionalFormatting>
  <conditionalFormatting sqref="F207">
    <cfRule type="expression" dxfId="335" priority="530">
      <formula>F207=""</formula>
    </cfRule>
  </conditionalFormatting>
  <conditionalFormatting sqref="F229">
    <cfRule type="expression" dxfId="334" priority="462">
      <formula>F229=""</formula>
    </cfRule>
  </conditionalFormatting>
  <conditionalFormatting sqref="F226">
    <cfRule type="expression" dxfId="333" priority="473">
      <formula>F226=""</formula>
    </cfRule>
  </conditionalFormatting>
  <conditionalFormatting sqref="H228">
    <cfRule type="expression" dxfId="332" priority="458">
      <formula>H228=""</formula>
    </cfRule>
  </conditionalFormatting>
  <conditionalFormatting sqref="J228">
    <cfRule type="expression" dxfId="331" priority="456">
      <formula>J228=""</formula>
    </cfRule>
  </conditionalFormatting>
  <conditionalFormatting sqref="D232">
    <cfRule type="expression" dxfId="330" priority="442">
      <formula>D232=""</formula>
    </cfRule>
  </conditionalFormatting>
  <conditionalFormatting sqref="F205">
    <cfRule type="expression" dxfId="329" priority="535">
      <formula>F205="Název dílu"</formula>
    </cfRule>
  </conditionalFormatting>
  <conditionalFormatting sqref="C205">
    <cfRule type="expression" dxfId="328" priority="534">
      <formula>C205="Kód dílu"</formula>
    </cfRule>
  </conditionalFormatting>
  <conditionalFormatting sqref="C232">
    <cfRule type="expression" dxfId="327" priority="453">
      <formula>C232=""</formula>
    </cfRule>
  </conditionalFormatting>
  <conditionalFormatting sqref="F227">
    <cfRule type="expression" dxfId="326" priority="472">
      <formula>F227=""</formula>
    </cfRule>
  </conditionalFormatting>
  <conditionalFormatting sqref="K228">
    <cfRule type="expression" dxfId="325" priority="455">
      <formula>K228=""</formula>
    </cfRule>
  </conditionalFormatting>
  <conditionalFormatting sqref="D236">
    <cfRule type="expression" dxfId="324" priority="430">
      <formula>D236=""</formula>
    </cfRule>
  </conditionalFormatting>
  <conditionalFormatting sqref="E232">
    <cfRule type="expression" dxfId="323" priority="452">
      <formula>E232=""</formula>
    </cfRule>
  </conditionalFormatting>
  <conditionalFormatting sqref="F230">
    <cfRule type="expression" dxfId="322" priority="461">
      <formula>F230=""</formula>
    </cfRule>
  </conditionalFormatting>
  <conditionalFormatting sqref="F231">
    <cfRule type="expression" dxfId="321" priority="460">
      <formula>F231=""</formula>
    </cfRule>
  </conditionalFormatting>
  <conditionalFormatting sqref="C236">
    <cfRule type="expression" dxfId="320" priority="441">
      <formula>C236=""</formula>
    </cfRule>
  </conditionalFormatting>
  <conditionalFormatting sqref="I232">
    <cfRule type="expression" dxfId="319" priority="445">
      <formula>I232=""</formula>
    </cfRule>
  </conditionalFormatting>
  <conditionalFormatting sqref="J232">
    <cfRule type="expression" dxfId="318" priority="444">
      <formula>J232=""</formula>
    </cfRule>
  </conditionalFormatting>
  <conditionalFormatting sqref="H232">
    <cfRule type="expression" dxfId="317" priority="446">
      <formula>H232=""</formula>
    </cfRule>
  </conditionalFormatting>
  <conditionalFormatting sqref="K232">
    <cfRule type="expression" dxfId="316" priority="443">
      <formula>K232=""</formula>
    </cfRule>
  </conditionalFormatting>
  <conditionalFormatting sqref="E236">
    <cfRule type="expression" dxfId="315" priority="440">
      <formula>E236=""</formula>
    </cfRule>
  </conditionalFormatting>
  <conditionalFormatting sqref="F234">
    <cfRule type="expression" dxfId="314" priority="449">
      <formula>F234=""</formula>
    </cfRule>
  </conditionalFormatting>
  <conditionalFormatting sqref="F222">
    <cfRule type="expression" dxfId="313" priority="481">
      <formula>F222="Název dílu"</formula>
    </cfRule>
  </conditionalFormatting>
  <conditionalFormatting sqref="C222">
    <cfRule type="expression" dxfId="312" priority="480">
      <formula>C222="Kód dílu"</formula>
    </cfRule>
  </conditionalFormatting>
  <conditionalFormatting sqref="F223">
    <cfRule type="expression" dxfId="311" priority="479">
      <formula>F223="Název dílu"</formula>
    </cfRule>
  </conditionalFormatting>
  <conditionalFormatting sqref="C223">
    <cfRule type="expression" dxfId="310" priority="478">
      <formula>C223="Kód dílu"</formula>
    </cfRule>
  </conditionalFormatting>
  <conditionalFormatting sqref="F233">
    <cfRule type="expression" dxfId="309" priority="450">
      <formula>F233=""</formula>
    </cfRule>
  </conditionalFormatting>
  <conditionalFormatting sqref="F238">
    <cfRule type="expression" dxfId="308" priority="437">
      <formula>F238=""</formula>
    </cfRule>
  </conditionalFormatting>
  <conditionalFormatting sqref="F235">
    <cfRule type="expression" dxfId="307" priority="448">
      <formula>F235=""</formula>
    </cfRule>
  </conditionalFormatting>
  <conditionalFormatting sqref="G232">
    <cfRule type="expression" dxfId="306" priority="447">
      <formula>G232=""</formula>
    </cfRule>
  </conditionalFormatting>
  <conditionalFormatting sqref="H236">
    <cfRule type="expression" dxfId="305" priority="434">
      <formula>H236=""</formula>
    </cfRule>
  </conditionalFormatting>
  <conditionalFormatting sqref="I236">
    <cfRule type="expression" dxfId="304" priority="433">
      <formula>I236=""</formula>
    </cfRule>
  </conditionalFormatting>
  <conditionalFormatting sqref="J236">
    <cfRule type="expression" dxfId="303" priority="432">
      <formula>J236=""</formula>
    </cfRule>
  </conditionalFormatting>
  <conditionalFormatting sqref="K236">
    <cfRule type="expression" dxfId="302" priority="431">
      <formula>K236=""</formula>
    </cfRule>
  </conditionalFormatting>
  <conditionalFormatting sqref="D240">
    <cfRule type="expression" dxfId="301" priority="418">
      <formula>D240=""</formula>
    </cfRule>
  </conditionalFormatting>
  <conditionalFormatting sqref="C240">
    <cfRule type="expression" dxfId="300" priority="429">
      <formula>C240=""</formula>
    </cfRule>
  </conditionalFormatting>
  <conditionalFormatting sqref="F237">
    <cfRule type="expression" dxfId="299" priority="438">
      <formula>F237=""</formula>
    </cfRule>
  </conditionalFormatting>
  <conditionalFormatting sqref="F239">
    <cfRule type="expression" dxfId="298" priority="436">
      <formula>F239=""</formula>
    </cfRule>
  </conditionalFormatting>
  <conditionalFormatting sqref="G236">
    <cfRule type="expression" dxfId="297" priority="435">
      <formula>G236=""</formula>
    </cfRule>
  </conditionalFormatting>
  <conditionalFormatting sqref="E240">
    <cfRule type="expression" dxfId="296" priority="428">
      <formula>E240=""</formula>
    </cfRule>
  </conditionalFormatting>
  <conditionalFormatting sqref="F242">
    <cfRule type="expression" dxfId="295" priority="425">
      <formula>F242=""</formula>
    </cfRule>
  </conditionalFormatting>
  <conditionalFormatting sqref="F243">
    <cfRule type="expression" dxfId="294" priority="424">
      <formula>F243=""</formula>
    </cfRule>
  </conditionalFormatting>
  <conditionalFormatting sqref="F241">
    <cfRule type="expression" dxfId="293" priority="426">
      <formula>F241=""</formula>
    </cfRule>
  </conditionalFormatting>
  <conditionalFormatting sqref="G240">
    <cfRule type="expression" dxfId="292" priority="423">
      <formula>G240=""</formula>
    </cfRule>
  </conditionalFormatting>
  <conditionalFormatting sqref="H240">
    <cfRule type="expression" dxfId="291" priority="422">
      <formula>H240=""</formula>
    </cfRule>
  </conditionalFormatting>
  <conditionalFormatting sqref="I240">
    <cfRule type="expression" dxfId="290" priority="421">
      <formula>I240=""</formula>
    </cfRule>
  </conditionalFormatting>
  <conditionalFormatting sqref="J240">
    <cfRule type="expression" dxfId="289" priority="420">
      <formula>J240=""</formula>
    </cfRule>
  </conditionalFormatting>
  <conditionalFormatting sqref="K240">
    <cfRule type="expression" dxfId="288" priority="419">
      <formula>K240=""</formula>
    </cfRule>
  </conditionalFormatting>
  <conditionalFormatting sqref="C244">
    <cfRule type="expression" dxfId="287" priority="417">
      <formula>C244=""</formula>
    </cfRule>
  </conditionalFormatting>
  <conditionalFormatting sqref="E244">
    <cfRule type="expression" dxfId="286" priority="416">
      <formula>E244=""</formula>
    </cfRule>
  </conditionalFormatting>
  <conditionalFormatting sqref="F245">
    <cfRule type="expression" dxfId="285" priority="414">
      <formula>F245=""</formula>
    </cfRule>
  </conditionalFormatting>
  <conditionalFormatting sqref="F246">
    <cfRule type="expression" dxfId="284" priority="413">
      <formula>F246=""</formula>
    </cfRule>
  </conditionalFormatting>
  <conditionalFormatting sqref="F247">
    <cfRule type="expression" dxfId="283" priority="412">
      <formula>F247=""</formula>
    </cfRule>
  </conditionalFormatting>
  <conditionalFormatting sqref="G244">
    <cfRule type="expression" dxfId="282" priority="411">
      <formula>G244=""</formula>
    </cfRule>
  </conditionalFormatting>
  <conditionalFormatting sqref="H244">
    <cfRule type="expression" dxfId="281" priority="410">
      <formula>H244=""</formula>
    </cfRule>
  </conditionalFormatting>
  <conditionalFormatting sqref="I244">
    <cfRule type="expression" dxfId="280" priority="409">
      <formula>I244=""</formula>
    </cfRule>
  </conditionalFormatting>
  <conditionalFormatting sqref="J244">
    <cfRule type="expression" dxfId="279" priority="408">
      <formula>J244=""</formula>
    </cfRule>
  </conditionalFormatting>
  <conditionalFormatting sqref="K244">
    <cfRule type="expression" dxfId="278" priority="407">
      <formula>K244=""</formula>
    </cfRule>
  </conditionalFormatting>
  <conditionalFormatting sqref="D244">
    <cfRule type="expression" dxfId="277" priority="406">
      <formula>D244=""</formula>
    </cfRule>
  </conditionalFormatting>
  <conditionalFormatting sqref="F228">
    <cfRule type="expression" dxfId="276" priority="405">
      <formula>F228=""</formula>
    </cfRule>
  </conditionalFormatting>
  <conditionalFormatting sqref="F232">
    <cfRule type="expression" dxfId="275" priority="404">
      <formula>F232=""</formula>
    </cfRule>
  </conditionalFormatting>
  <conditionalFormatting sqref="F236">
    <cfRule type="expression" dxfId="274" priority="403">
      <formula>F236=""</formula>
    </cfRule>
  </conditionalFormatting>
  <conditionalFormatting sqref="F240">
    <cfRule type="expression" dxfId="273" priority="402">
      <formula>F240=""</formula>
    </cfRule>
  </conditionalFormatting>
  <conditionalFormatting sqref="F244">
    <cfRule type="expression" dxfId="272" priority="401">
      <formula>F244=""</formula>
    </cfRule>
  </conditionalFormatting>
  <conditionalFormatting sqref="F224">
    <cfRule type="expression" dxfId="271" priority="400">
      <formula>F224=""</formula>
    </cfRule>
  </conditionalFormatting>
  <conditionalFormatting sqref="F248">
    <cfRule type="expression" dxfId="270" priority="399">
      <formula>F248="Název dílu"</formula>
    </cfRule>
  </conditionalFormatting>
  <conditionalFormatting sqref="C248">
    <cfRule type="expression" dxfId="269" priority="398">
      <formula>C248="Kód dílu"</formula>
    </cfRule>
  </conditionalFormatting>
  <conditionalFormatting sqref="C162">
    <cfRule type="expression" dxfId="268" priority="397">
      <formula>C162=""</formula>
    </cfRule>
  </conditionalFormatting>
  <conditionalFormatting sqref="E162">
    <cfRule type="expression" dxfId="267" priority="396">
      <formula>E162=""</formula>
    </cfRule>
  </conditionalFormatting>
  <conditionalFormatting sqref="F163">
    <cfRule type="expression" dxfId="266" priority="394">
      <formula>F163=""</formula>
    </cfRule>
  </conditionalFormatting>
  <conditionalFormatting sqref="E122">
    <cfRule type="expression" dxfId="265" priority="357">
      <formula>E122=""</formula>
    </cfRule>
  </conditionalFormatting>
  <conditionalFormatting sqref="F164">
    <cfRule type="expression" dxfId="264" priority="393">
      <formula>F164=""</formula>
    </cfRule>
  </conditionalFormatting>
  <conditionalFormatting sqref="F165">
    <cfRule type="expression" dxfId="263" priority="392">
      <formula>F165=""</formula>
    </cfRule>
  </conditionalFormatting>
  <conditionalFormatting sqref="G162">
    <cfRule type="expression" dxfId="262" priority="391">
      <formula>G162=""</formula>
    </cfRule>
  </conditionalFormatting>
  <conditionalFormatting sqref="H162">
    <cfRule type="expression" dxfId="261" priority="390">
      <formula>H162=""</formula>
    </cfRule>
  </conditionalFormatting>
  <conditionalFormatting sqref="I162">
    <cfRule type="expression" dxfId="260" priority="389">
      <formula>I162=""</formula>
    </cfRule>
  </conditionalFormatting>
  <conditionalFormatting sqref="J162">
    <cfRule type="expression" dxfId="259" priority="388">
      <formula>J162=""</formula>
    </cfRule>
  </conditionalFormatting>
  <conditionalFormatting sqref="K162">
    <cfRule type="expression" dxfId="258" priority="387">
      <formula>K162=""</formula>
    </cfRule>
  </conditionalFormatting>
  <conditionalFormatting sqref="D162">
    <cfRule type="expression" dxfId="257" priority="386">
      <formula>D162=""</formula>
    </cfRule>
  </conditionalFormatting>
  <conditionalFormatting sqref="F162">
    <cfRule type="expression" dxfId="256" priority="385">
      <formula>F162=""</formula>
    </cfRule>
  </conditionalFormatting>
  <conditionalFormatting sqref="D38">
    <cfRule type="expression" dxfId="255" priority="360">
      <formula>D38=""</formula>
    </cfRule>
  </conditionalFormatting>
  <conditionalFormatting sqref="C38">
    <cfRule type="expression" dxfId="254" priority="371">
      <formula>C38=""</formula>
    </cfRule>
  </conditionalFormatting>
  <conditionalFormatting sqref="F39">
    <cfRule type="expression" dxfId="253" priority="368">
      <formula>F39=""</formula>
    </cfRule>
  </conditionalFormatting>
  <conditionalFormatting sqref="E196">
    <cfRule type="expression" dxfId="252" priority="344">
      <formula>E196=""</formula>
    </cfRule>
  </conditionalFormatting>
  <conditionalFormatting sqref="F40">
    <cfRule type="expression" dxfId="251" priority="367">
      <formula>F40=""</formula>
    </cfRule>
  </conditionalFormatting>
  <conditionalFormatting sqref="F41">
    <cfRule type="expression" dxfId="250" priority="366">
      <formula>F41=""</formula>
    </cfRule>
  </conditionalFormatting>
  <conditionalFormatting sqref="G38">
    <cfRule type="expression" dxfId="249" priority="365">
      <formula>G38=""</formula>
    </cfRule>
  </conditionalFormatting>
  <conditionalFormatting sqref="H38">
    <cfRule type="expression" dxfId="248" priority="364">
      <formula>H38=""</formula>
    </cfRule>
  </conditionalFormatting>
  <conditionalFormatting sqref="I38">
    <cfRule type="expression" dxfId="247" priority="363">
      <formula>I38=""</formula>
    </cfRule>
  </conditionalFormatting>
  <conditionalFormatting sqref="J38">
    <cfRule type="expression" dxfId="246" priority="362">
      <formula>J38=""</formula>
    </cfRule>
  </conditionalFormatting>
  <conditionalFormatting sqref="K38">
    <cfRule type="expression" dxfId="245" priority="361">
      <formula>K38=""</formula>
    </cfRule>
  </conditionalFormatting>
  <conditionalFormatting sqref="K122">
    <cfRule type="expression" dxfId="244" priority="348">
      <formula>K122=""</formula>
    </cfRule>
  </conditionalFormatting>
  <conditionalFormatting sqref="F38">
    <cfRule type="expression" dxfId="243" priority="359">
      <formula>F38=""</formula>
    </cfRule>
  </conditionalFormatting>
  <conditionalFormatting sqref="E38">
    <cfRule type="expression" dxfId="242" priority="370">
      <formula>E38=""</formula>
    </cfRule>
  </conditionalFormatting>
  <conditionalFormatting sqref="F123">
    <cfRule type="expression" dxfId="241" priority="355">
      <formula>F123=""</formula>
    </cfRule>
  </conditionalFormatting>
  <conditionalFormatting sqref="F124">
    <cfRule type="expression" dxfId="240" priority="354">
      <formula>F124=""</formula>
    </cfRule>
  </conditionalFormatting>
  <conditionalFormatting sqref="F125">
    <cfRule type="expression" dxfId="239" priority="353">
      <formula>F125=""</formula>
    </cfRule>
  </conditionalFormatting>
  <conditionalFormatting sqref="G122">
    <cfRule type="expression" dxfId="238" priority="352">
      <formula>G122=""</formula>
    </cfRule>
  </conditionalFormatting>
  <conditionalFormatting sqref="H122">
    <cfRule type="expression" dxfId="237" priority="351">
      <formula>H122=""</formula>
    </cfRule>
  </conditionalFormatting>
  <conditionalFormatting sqref="I122">
    <cfRule type="expression" dxfId="236" priority="350">
      <formula>I122=""</formula>
    </cfRule>
  </conditionalFormatting>
  <conditionalFormatting sqref="J122">
    <cfRule type="expression" dxfId="235" priority="349">
      <formula>J122=""</formula>
    </cfRule>
  </conditionalFormatting>
  <conditionalFormatting sqref="J196">
    <cfRule type="expression" dxfId="234" priority="336">
      <formula>J196=""</formula>
    </cfRule>
  </conditionalFormatting>
  <conditionalFormatting sqref="D122">
    <cfRule type="expression" dxfId="233" priority="347">
      <formula>D122=""</formula>
    </cfRule>
  </conditionalFormatting>
  <conditionalFormatting sqref="C122">
    <cfRule type="expression" dxfId="232" priority="358">
      <formula>C122=""</formula>
    </cfRule>
  </conditionalFormatting>
  <conditionalFormatting sqref="C196">
    <cfRule type="expression" dxfId="231" priority="345">
      <formula>C196=""</formula>
    </cfRule>
  </conditionalFormatting>
  <conditionalFormatting sqref="H18">
    <cfRule type="expression" dxfId="230" priority="295">
      <formula>H18=""</formula>
    </cfRule>
  </conditionalFormatting>
  <conditionalFormatting sqref="F197">
    <cfRule type="expression" dxfId="229" priority="342">
      <formula>F197=""</formula>
    </cfRule>
  </conditionalFormatting>
  <conditionalFormatting sqref="H200">
    <cfRule type="expression" dxfId="228" priority="317">
      <formula>H200=""</formula>
    </cfRule>
  </conditionalFormatting>
  <conditionalFormatting sqref="F199">
    <cfRule type="expression" dxfId="227" priority="340">
      <formula>F199=""</formula>
    </cfRule>
  </conditionalFormatting>
  <conditionalFormatting sqref="G196">
    <cfRule type="expression" dxfId="226" priority="339">
      <formula>G196=""</formula>
    </cfRule>
  </conditionalFormatting>
  <conditionalFormatting sqref="H196">
    <cfRule type="expression" dxfId="225" priority="338">
      <formula>H196=""</formula>
    </cfRule>
  </conditionalFormatting>
  <conditionalFormatting sqref="I196">
    <cfRule type="expression" dxfId="224" priority="337">
      <formula>I196=""</formula>
    </cfRule>
  </conditionalFormatting>
  <conditionalFormatting sqref="C42">
    <cfRule type="expression" dxfId="223" priority="240">
      <formula>C42=""</formula>
    </cfRule>
  </conditionalFormatting>
  <conditionalFormatting sqref="K196">
    <cfRule type="expression" dxfId="222" priority="335">
      <formula>K196=""</formula>
    </cfRule>
  </conditionalFormatting>
  <conditionalFormatting sqref="F122">
    <cfRule type="expression" dxfId="221" priority="346">
      <formula>F122=""</formula>
    </cfRule>
  </conditionalFormatting>
  <conditionalFormatting sqref="E200">
    <cfRule type="expression" dxfId="220" priority="320">
      <formula>E200=""</formula>
    </cfRule>
  </conditionalFormatting>
  <conditionalFormatting sqref="I18">
    <cfRule type="expression" dxfId="219" priority="294">
      <formula>I18=""</formula>
    </cfRule>
  </conditionalFormatting>
  <conditionalFormatting sqref="J200">
    <cfRule type="expression" dxfId="218" priority="315">
      <formula>J200=""</formula>
    </cfRule>
  </conditionalFormatting>
  <conditionalFormatting sqref="F201">
    <cfRule type="expression" dxfId="217" priority="330">
      <formula>F201=""</formula>
    </cfRule>
  </conditionalFormatting>
  <conditionalFormatting sqref="D200">
    <cfRule type="expression" dxfId="216" priority="313">
      <formula>D200=""</formula>
    </cfRule>
  </conditionalFormatting>
  <conditionalFormatting sqref="I200">
    <cfRule type="expression" dxfId="215" priority="316">
      <formula>I200=""</formula>
    </cfRule>
  </conditionalFormatting>
  <conditionalFormatting sqref="K200">
    <cfRule type="expression" dxfId="214" priority="314">
      <formula>K200=""</formula>
    </cfRule>
  </conditionalFormatting>
  <conditionalFormatting sqref="F196">
    <cfRule type="expression" dxfId="213" priority="312">
      <formula>F196=""</formula>
    </cfRule>
  </conditionalFormatting>
  <conditionalFormatting sqref="F19">
    <cfRule type="expression" dxfId="212" priority="299">
      <formula>F19=""</formula>
    </cfRule>
  </conditionalFormatting>
  <conditionalFormatting sqref="D196">
    <cfRule type="expression" dxfId="211" priority="334">
      <formula>D196=""</formula>
    </cfRule>
  </conditionalFormatting>
  <conditionalFormatting sqref="G200">
    <cfRule type="expression" dxfId="210" priority="318">
      <formula>G200=""</formula>
    </cfRule>
  </conditionalFormatting>
  <conditionalFormatting sqref="F21">
    <cfRule type="expression" dxfId="209" priority="297">
      <formula>F21=""</formula>
    </cfRule>
  </conditionalFormatting>
  <conditionalFormatting sqref="G18">
    <cfRule type="expression" dxfId="208" priority="296">
      <formula>G18=""</formula>
    </cfRule>
  </conditionalFormatting>
  <conditionalFormatting sqref="K18">
    <cfRule type="expression" dxfId="207" priority="292">
      <formula>K18=""</formula>
    </cfRule>
  </conditionalFormatting>
  <conditionalFormatting sqref="D18">
    <cfRule type="expression" dxfId="206" priority="291">
      <formula>D18=""</formula>
    </cfRule>
  </conditionalFormatting>
  <conditionalFormatting sqref="F18">
    <cfRule type="expression" dxfId="205" priority="242">
      <formula>F18=""</formula>
    </cfRule>
  </conditionalFormatting>
  <conditionalFormatting sqref="F20">
    <cfRule type="expression" dxfId="204" priority="241">
      <formula>F20=""</formula>
    </cfRule>
  </conditionalFormatting>
  <conditionalFormatting sqref="F44">
    <cfRule type="expression" dxfId="203" priority="236">
      <formula>F44=""</formula>
    </cfRule>
  </conditionalFormatting>
  <conditionalFormatting sqref="F200">
    <cfRule type="expression" dxfId="202" priority="311">
      <formula>F200=""</formula>
    </cfRule>
  </conditionalFormatting>
  <conditionalFormatting sqref="J18">
    <cfRule type="expression" dxfId="201" priority="293">
      <formula>J18=""</formula>
    </cfRule>
  </conditionalFormatting>
  <conditionalFormatting sqref="F204">
    <cfRule type="expression" dxfId="200" priority="310">
      <formula>F204="Název dílu"</formula>
    </cfRule>
  </conditionalFormatting>
  <conditionalFormatting sqref="C204">
    <cfRule type="expression" dxfId="199" priority="309">
      <formula>C204="Kód dílu"</formula>
    </cfRule>
  </conditionalFormatting>
  <conditionalFormatting sqref="F203">
    <cfRule type="expression" dxfId="198" priority="305">
      <formula>F203=""</formula>
    </cfRule>
  </conditionalFormatting>
  <conditionalFormatting sqref="F198">
    <cfRule type="expression" dxfId="197" priority="304">
      <formula>F198=""</formula>
    </cfRule>
  </conditionalFormatting>
  <conditionalFormatting sqref="F202">
    <cfRule type="expression" dxfId="196" priority="303">
      <formula>F202=""</formula>
    </cfRule>
  </conditionalFormatting>
  <conditionalFormatting sqref="C18">
    <cfRule type="expression" dxfId="195" priority="302">
      <formula>C18=""</formula>
    </cfRule>
  </conditionalFormatting>
  <conditionalFormatting sqref="E18">
    <cfRule type="expression" dxfId="194" priority="301">
      <formula>E18=""</formula>
    </cfRule>
  </conditionalFormatting>
  <conditionalFormatting sqref="F50">
    <cfRule type="expression" dxfId="193" priority="166">
      <formula>F50=""</formula>
    </cfRule>
  </conditionalFormatting>
  <conditionalFormatting sqref="E42">
    <cfRule type="expression" dxfId="192" priority="239">
      <formula>E42=""</formula>
    </cfRule>
  </conditionalFormatting>
  <conditionalFormatting sqref="F43">
    <cfRule type="expression" dxfId="191" priority="237">
      <formula>F43=""</formula>
    </cfRule>
  </conditionalFormatting>
  <conditionalFormatting sqref="H42">
    <cfRule type="expression" dxfId="190" priority="233">
      <formula>H42=""</formula>
    </cfRule>
  </conditionalFormatting>
  <conditionalFormatting sqref="F56">
    <cfRule type="expression" dxfId="189" priority="224">
      <formula>F56=""</formula>
    </cfRule>
  </conditionalFormatting>
  <conditionalFormatting sqref="J42">
    <cfRule type="expression" dxfId="188" priority="231">
      <formula>J42=""</formula>
    </cfRule>
  </conditionalFormatting>
  <conditionalFormatting sqref="G42">
    <cfRule type="expression" dxfId="187" priority="234">
      <formula>G42=""</formula>
    </cfRule>
  </conditionalFormatting>
  <conditionalFormatting sqref="H54">
    <cfRule type="expression" dxfId="186" priority="221">
      <formula>H54=""</formula>
    </cfRule>
  </conditionalFormatting>
  <conditionalFormatting sqref="I42">
    <cfRule type="expression" dxfId="185" priority="232">
      <formula>I42=""</formula>
    </cfRule>
  </conditionalFormatting>
  <conditionalFormatting sqref="J54">
    <cfRule type="expression" dxfId="184" priority="219">
      <formula>J54=""</formula>
    </cfRule>
  </conditionalFormatting>
  <conditionalFormatting sqref="C54">
    <cfRule type="expression" dxfId="183" priority="228">
      <formula>C54=""</formula>
    </cfRule>
  </conditionalFormatting>
  <conditionalFormatting sqref="K46">
    <cfRule type="expression" dxfId="182" priority="182">
      <formula>K46=""</formula>
    </cfRule>
  </conditionalFormatting>
  <conditionalFormatting sqref="F45">
    <cfRule type="expression" dxfId="181" priority="162">
      <formula>F45=""</formula>
    </cfRule>
  </conditionalFormatting>
  <conditionalFormatting sqref="F59">
    <cfRule type="expression" dxfId="180" priority="213">
      <formula>F59=""</formula>
    </cfRule>
  </conditionalFormatting>
  <conditionalFormatting sqref="I54">
    <cfRule type="expression" dxfId="179" priority="220">
      <formula>I54=""</formula>
    </cfRule>
  </conditionalFormatting>
  <conditionalFormatting sqref="D42">
    <cfRule type="expression" dxfId="178" priority="229">
      <formula>D42=""</formula>
    </cfRule>
  </conditionalFormatting>
  <conditionalFormatting sqref="K42">
    <cfRule type="expression" dxfId="177" priority="230">
      <formula>K42=""</formula>
    </cfRule>
  </conditionalFormatting>
  <conditionalFormatting sqref="D54">
    <cfRule type="expression" dxfId="176" priority="217">
      <formula>D54=""</formula>
    </cfRule>
  </conditionalFormatting>
  <conditionalFormatting sqref="C58">
    <cfRule type="expression" dxfId="175" priority="216">
      <formula>C58=""</formula>
    </cfRule>
  </conditionalFormatting>
  <conditionalFormatting sqref="E54">
    <cfRule type="expression" dxfId="174" priority="227">
      <formula>E54=""</formula>
    </cfRule>
  </conditionalFormatting>
  <conditionalFormatting sqref="K54">
    <cfRule type="expression" dxfId="173" priority="218">
      <formula>K54=""</formula>
    </cfRule>
  </conditionalFormatting>
  <conditionalFormatting sqref="F55">
    <cfRule type="expression" dxfId="172" priority="225">
      <formula>F55=""</formula>
    </cfRule>
  </conditionalFormatting>
  <conditionalFormatting sqref="F60">
    <cfRule type="expression" dxfId="171" priority="212">
      <formula>F60=""</formula>
    </cfRule>
  </conditionalFormatting>
  <conditionalFormatting sqref="E58">
    <cfRule type="expression" dxfId="170" priority="215">
      <formula>E58=""</formula>
    </cfRule>
  </conditionalFormatting>
  <conditionalFormatting sqref="D58">
    <cfRule type="expression" dxfId="169" priority="205">
      <formula>D58=""</formula>
    </cfRule>
  </conditionalFormatting>
  <conditionalFormatting sqref="F63">
    <cfRule type="expression" dxfId="168" priority="201">
      <formula>F63=""</formula>
    </cfRule>
  </conditionalFormatting>
  <conditionalFormatting sqref="F64">
    <cfRule type="expression" dxfId="167" priority="200">
      <formula>F64=""</formula>
    </cfRule>
  </conditionalFormatting>
  <conditionalFormatting sqref="I58">
    <cfRule type="expression" dxfId="166" priority="208">
      <formula>I58=""</formula>
    </cfRule>
  </conditionalFormatting>
  <conditionalFormatting sqref="G54">
    <cfRule type="expression" dxfId="165" priority="222">
      <formula>G54=""</formula>
    </cfRule>
  </conditionalFormatting>
  <conditionalFormatting sqref="H58">
    <cfRule type="expression" dxfId="164" priority="209">
      <formula>H58=""</formula>
    </cfRule>
  </conditionalFormatting>
  <conditionalFormatting sqref="I62">
    <cfRule type="expression" dxfId="163" priority="196">
      <formula>I62=""</formula>
    </cfRule>
  </conditionalFormatting>
  <conditionalFormatting sqref="J58">
    <cfRule type="expression" dxfId="162" priority="207">
      <formula>J58=""</formula>
    </cfRule>
  </conditionalFormatting>
  <conditionalFormatting sqref="H50">
    <cfRule type="expression" dxfId="161" priority="173">
      <formula>H50=""</formula>
    </cfRule>
  </conditionalFormatting>
  <conditionalFormatting sqref="D62">
    <cfRule type="expression" dxfId="160" priority="193">
      <formula>D62=""</formula>
    </cfRule>
  </conditionalFormatting>
  <conditionalFormatting sqref="C62">
    <cfRule type="expression" dxfId="159" priority="204">
      <formula>C62=""</formula>
    </cfRule>
  </conditionalFormatting>
  <conditionalFormatting sqref="E62">
    <cfRule type="expression" dxfId="158" priority="203">
      <formula>E62=""</formula>
    </cfRule>
  </conditionalFormatting>
  <conditionalFormatting sqref="G66">
    <cfRule type="expression" dxfId="157" priority="150">
      <formula>G66=""</formula>
    </cfRule>
  </conditionalFormatting>
  <conditionalFormatting sqref="F47">
    <cfRule type="expression" dxfId="156" priority="189">
      <formula>F47=""</formula>
    </cfRule>
  </conditionalFormatting>
  <conditionalFormatting sqref="F48">
    <cfRule type="expression" dxfId="155" priority="188">
      <formula>F48=""</formula>
    </cfRule>
  </conditionalFormatting>
  <conditionalFormatting sqref="F62">
    <cfRule type="expression" dxfId="154" priority="163">
      <formula>F62=""</formula>
    </cfRule>
  </conditionalFormatting>
  <conditionalFormatting sqref="G62">
    <cfRule type="expression" dxfId="153" priority="198">
      <formula>G62=""</formula>
    </cfRule>
  </conditionalFormatting>
  <conditionalFormatting sqref="H62">
    <cfRule type="expression" dxfId="152" priority="197">
      <formula>H62=""</formula>
    </cfRule>
  </conditionalFormatting>
  <conditionalFormatting sqref="I46">
    <cfRule type="expression" dxfId="151" priority="184">
      <formula>I46=""</formula>
    </cfRule>
  </conditionalFormatting>
  <conditionalFormatting sqref="J62">
    <cfRule type="expression" dxfId="150" priority="195">
      <formula>J62=""</formula>
    </cfRule>
  </conditionalFormatting>
  <conditionalFormatting sqref="K58">
    <cfRule type="expression" dxfId="149" priority="206">
      <formula>K58=""</formula>
    </cfRule>
  </conditionalFormatting>
  <conditionalFormatting sqref="D46">
    <cfRule type="expression" dxfId="148" priority="181">
      <formula>D46=""</formula>
    </cfRule>
  </conditionalFormatting>
  <conditionalFormatting sqref="C46">
    <cfRule type="expression" dxfId="147" priority="192">
      <formula>C46=""</formula>
    </cfRule>
  </conditionalFormatting>
  <conditionalFormatting sqref="E46">
    <cfRule type="expression" dxfId="146" priority="191">
      <formula>E46=""</formula>
    </cfRule>
  </conditionalFormatting>
  <conditionalFormatting sqref="K62">
    <cfRule type="expression" dxfId="145" priority="194">
      <formula>K62=""</formula>
    </cfRule>
  </conditionalFormatting>
  <conditionalFormatting sqref="F51">
    <cfRule type="expression" dxfId="144" priority="177">
      <formula>F51=""</formula>
    </cfRule>
  </conditionalFormatting>
  <conditionalFormatting sqref="J46">
    <cfRule type="expression" dxfId="143" priority="183">
      <formula>J46=""</formula>
    </cfRule>
  </conditionalFormatting>
  <conditionalFormatting sqref="H46">
    <cfRule type="expression" dxfId="142" priority="185">
      <formula>H46=""</formula>
    </cfRule>
  </conditionalFormatting>
  <conditionalFormatting sqref="G58">
    <cfRule type="expression" dxfId="141" priority="210">
      <formula>G58=""</formula>
    </cfRule>
  </conditionalFormatting>
  <conditionalFormatting sqref="C50">
    <cfRule type="expression" dxfId="140" priority="180">
      <formula>C50=""</formula>
    </cfRule>
  </conditionalFormatting>
  <conditionalFormatting sqref="E50">
    <cfRule type="expression" dxfId="139" priority="179">
      <formula>E50=""</formula>
    </cfRule>
  </conditionalFormatting>
  <conditionalFormatting sqref="J50">
    <cfRule type="expression" dxfId="138" priority="171">
      <formula>J50=""</formula>
    </cfRule>
  </conditionalFormatting>
  <conditionalFormatting sqref="K50">
    <cfRule type="expression" dxfId="137" priority="170">
      <formula>K50=""</formula>
    </cfRule>
  </conditionalFormatting>
  <conditionalFormatting sqref="F52">
    <cfRule type="expression" dxfId="136" priority="176">
      <formula>F52=""</formula>
    </cfRule>
  </conditionalFormatting>
  <conditionalFormatting sqref="F54">
    <cfRule type="expression" dxfId="135" priority="165">
      <formula>F54=""</formula>
    </cfRule>
  </conditionalFormatting>
  <conditionalFormatting sqref="D50">
    <cfRule type="expression" dxfId="134" priority="169">
      <formula>D50=""</formula>
    </cfRule>
  </conditionalFormatting>
  <conditionalFormatting sqref="F42">
    <cfRule type="expression" dxfId="133" priority="168">
      <formula>F42=""</formula>
    </cfRule>
  </conditionalFormatting>
  <conditionalFormatting sqref="F46">
    <cfRule type="expression" dxfId="132" priority="167">
      <formula>F46=""</formula>
    </cfRule>
  </conditionalFormatting>
  <conditionalFormatting sqref="G70">
    <cfRule type="expression" dxfId="131" priority="138">
      <formula>G70=""</formula>
    </cfRule>
  </conditionalFormatting>
  <conditionalFormatting sqref="I50">
    <cfRule type="expression" dxfId="130" priority="172">
      <formula>I50=""</formula>
    </cfRule>
  </conditionalFormatting>
  <conditionalFormatting sqref="F58">
    <cfRule type="expression" dxfId="129" priority="164">
      <formula>F58=""</formula>
    </cfRule>
  </conditionalFormatting>
  <conditionalFormatting sqref="F69">
    <cfRule type="expression" dxfId="128" priority="151">
      <formula>F69=""</formula>
    </cfRule>
  </conditionalFormatting>
  <conditionalFormatting sqref="G46">
    <cfRule type="expression" dxfId="127" priority="186">
      <formula>G46=""</formula>
    </cfRule>
  </conditionalFormatting>
  <conditionalFormatting sqref="F49">
    <cfRule type="expression" dxfId="126" priority="161">
      <formula>F49=""</formula>
    </cfRule>
  </conditionalFormatting>
  <conditionalFormatting sqref="F53">
    <cfRule type="expression" dxfId="125" priority="160">
      <formula>F53=""</formula>
    </cfRule>
  </conditionalFormatting>
  <conditionalFormatting sqref="F67">
    <cfRule type="expression" dxfId="124" priority="153">
      <formula>F67=""</formula>
    </cfRule>
  </conditionalFormatting>
  <conditionalFormatting sqref="F65">
    <cfRule type="expression" dxfId="123" priority="157">
      <formula>F65=""</formula>
    </cfRule>
  </conditionalFormatting>
  <conditionalFormatting sqref="F68">
    <cfRule type="expression" dxfId="122" priority="152">
      <formula>F68=""</formula>
    </cfRule>
  </conditionalFormatting>
  <conditionalFormatting sqref="I70">
    <cfRule type="expression" dxfId="121" priority="136">
      <formula>I70=""</formula>
    </cfRule>
  </conditionalFormatting>
  <conditionalFormatting sqref="G50">
    <cfRule type="expression" dxfId="120" priority="174">
      <formula>G50=""</formula>
    </cfRule>
  </conditionalFormatting>
  <conditionalFormatting sqref="F61">
    <cfRule type="expression" dxfId="119" priority="158">
      <formula>F61=""</formula>
    </cfRule>
  </conditionalFormatting>
  <conditionalFormatting sqref="F73">
    <cfRule type="expression" dxfId="118" priority="139">
      <formula>F73=""</formula>
    </cfRule>
  </conditionalFormatting>
  <conditionalFormatting sqref="F57">
    <cfRule type="expression" dxfId="117" priority="159">
      <formula>F57=""</formula>
    </cfRule>
  </conditionalFormatting>
  <conditionalFormatting sqref="H66">
    <cfRule type="expression" dxfId="116" priority="149">
      <formula>H66=""</formula>
    </cfRule>
  </conditionalFormatting>
  <conditionalFormatting sqref="G74">
    <cfRule type="expression" dxfId="115" priority="126">
      <formula>G74=""</formula>
    </cfRule>
  </conditionalFormatting>
  <conditionalFormatting sqref="I66">
    <cfRule type="expression" dxfId="114" priority="148">
      <formula>I66=""</formula>
    </cfRule>
  </conditionalFormatting>
  <conditionalFormatting sqref="J66">
    <cfRule type="expression" dxfId="113" priority="147">
      <formula>J66=""</formula>
    </cfRule>
  </conditionalFormatting>
  <conditionalFormatting sqref="C70">
    <cfRule type="expression" dxfId="112" priority="144">
      <formula>C70=""</formula>
    </cfRule>
  </conditionalFormatting>
  <conditionalFormatting sqref="K66">
    <cfRule type="expression" dxfId="111" priority="146">
      <formula>K66=""</formula>
    </cfRule>
  </conditionalFormatting>
  <conditionalFormatting sqref="E70">
    <cfRule type="expression" dxfId="110" priority="143">
      <formula>E70=""</formula>
    </cfRule>
  </conditionalFormatting>
  <conditionalFormatting sqref="E66">
    <cfRule type="expression" dxfId="109" priority="155">
      <formula>E66=""</formula>
    </cfRule>
  </conditionalFormatting>
  <conditionalFormatting sqref="F72">
    <cfRule type="expression" dxfId="108" priority="140">
      <formula>F72=""</formula>
    </cfRule>
  </conditionalFormatting>
  <conditionalFormatting sqref="F71">
    <cfRule type="expression" dxfId="107" priority="141">
      <formula>F71=""</formula>
    </cfRule>
  </conditionalFormatting>
  <conditionalFormatting sqref="H70">
    <cfRule type="expression" dxfId="106" priority="137">
      <formula>H70=""</formula>
    </cfRule>
  </conditionalFormatting>
  <conditionalFormatting sqref="F77">
    <cfRule type="expression" dxfId="105" priority="127">
      <formula>F77=""</formula>
    </cfRule>
  </conditionalFormatting>
  <conditionalFormatting sqref="G78">
    <cfRule type="expression" dxfId="104" priority="114">
      <formula>G78=""</formula>
    </cfRule>
  </conditionalFormatting>
  <conditionalFormatting sqref="J70">
    <cfRule type="expression" dxfId="103" priority="135">
      <formula>J70=""</formula>
    </cfRule>
  </conditionalFormatting>
  <conditionalFormatting sqref="C66">
    <cfRule type="expression" dxfId="102" priority="156">
      <formula>C66=""</formula>
    </cfRule>
  </conditionalFormatting>
  <conditionalFormatting sqref="D70">
    <cfRule type="expression" dxfId="101" priority="133">
      <formula>D70=""</formula>
    </cfRule>
  </conditionalFormatting>
  <conditionalFormatting sqref="C74">
    <cfRule type="expression" dxfId="100" priority="132">
      <formula>C74=""</formula>
    </cfRule>
  </conditionalFormatting>
  <conditionalFormatting sqref="F75">
    <cfRule type="expression" dxfId="99" priority="129">
      <formula>F75=""</formula>
    </cfRule>
  </conditionalFormatting>
  <conditionalFormatting sqref="F74">
    <cfRule type="expression" dxfId="98" priority="94">
      <formula>F74=""</formula>
    </cfRule>
  </conditionalFormatting>
  <conditionalFormatting sqref="D78">
    <cfRule type="expression" dxfId="97" priority="109">
      <formula>D78=""</formula>
    </cfRule>
  </conditionalFormatting>
  <conditionalFormatting sqref="D66">
    <cfRule type="expression" dxfId="96" priority="145">
      <formula>D66=""</formula>
    </cfRule>
  </conditionalFormatting>
  <conditionalFormatting sqref="K70">
    <cfRule type="expression" dxfId="95" priority="134">
      <formula>K70=""</formula>
    </cfRule>
  </conditionalFormatting>
  <conditionalFormatting sqref="F81">
    <cfRule type="expression" dxfId="94" priority="115">
      <formula>F81=""</formula>
    </cfRule>
  </conditionalFormatting>
  <conditionalFormatting sqref="I82">
    <cfRule type="expression" dxfId="93" priority="72">
      <formula>I82=""</formula>
    </cfRule>
  </conditionalFormatting>
  <conditionalFormatting sqref="F79">
    <cfRule type="expression" dxfId="92" priority="117">
      <formula>F79=""</formula>
    </cfRule>
  </conditionalFormatting>
  <conditionalFormatting sqref="J74">
    <cfRule type="expression" dxfId="91" priority="123">
      <formula>J74=""</formula>
    </cfRule>
  </conditionalFormatting>
  <conditionalFormatting sqref="K74">
    <cfRule type="expression" dxfId="90" priority="122">
      <formula>K74=""</formula>
    </cfRule>
  </conditionalFormatting>
  <conditionalFormatting sqref="H74">
    <cfRule type="expression" dxfId="89" priority="125">
      <formula>H74=""</formula>
    </cfRule>
  </conditionalFormatting>
  <conditionalFormatting sqref="E74">
    <cfRule type="expression" dxfId="88" priority="131">
      <formula>E74=""</formula>
    </cfRule>
  </conditionalFormatting>
  <conditionalFormatting sqref="F83">
    <cfRule type="expression" dxfId="87" priority="77">
      <formula>F83=""</formula>
    </cfRule>
  </conditionalFormatting>
  <conditionalFormatting sqref="D74">
    <cfRule type="expression" dxfId="86" priority="121">
      <formula>D74=""</formula>
    </cfRule>
  </conditionalFormatting>
  <conditionalFormatting sqref="F76">
    <cfRule type="expression" dxfId="85" priority="128">
      <formula>F76=""</formula>
    </cfRule>
  </conditionalFormatting>
  <conditionalFormatting sqref="E78">
    <cfRule type="expression" dxfId="84" priority="119">
      <formula>E78=""</formula>
    </cfRule>
  </conditionalFormatting>
  <conditionalFormatting sqref="C78">
    <cfRule type="expression" dxfId="83" priority="120">
      <formula>C78=""</formula>
    </cfRule>
  </conditionalFormatting>
  <conditionalFormatting sqref="H78">
    <cfRule type="expression" dxfId="82" priority="113">
      <formula>H78=""</formula>
    </cfRule>
  </conditionalFormatting>
  <conditionalFormatting sqref="I74">
    <cfRule type="expression" dxfId="81" priority="124">
      <formula>I74=""</formula>
    </cfRule>
  </conditionalFormatting>
  <conditionalFormatting sqref="F70">
    <cfRule type="expression" dxfId="80" priority="95">
      <formula>F70=""</formula>
    </cfRule>
  </conditionalFormatting>
  <conditionalFormatting sqref="K78">
    <cfRule type="expression" dxfId="79" priority="110">
      <formula>K78=""</formula>
    </cfRule>
  </conditionalFormatting>
  <conditionalFormatting sqref="F66">
    <cfRule type="expression" dxfId="78" priority="96">
      <formula>F66=""</formula>
    </cfRule>
  </conditionalFormatting>
  <conditionalFormatting sqref="F88">
    <cfRule type="expression" dxfId="77" priority="64">
      <formula>F88=""</formula>
    </cfRule>
  </conditionalFormatting>
  <conditionalFormatting sqref="J78">
    <cfRule type="expression" dxfId="76" priority="111">
      <formula>J78=""</formula>
    </cfRule>
  </conditionalFormatting>
  <conditionalFormatting sqref="D82">
    <cfRule type="expression" dxfId="75" priority="69">
      <formula>D82=""</formula>
    </cfRule>
  </conditionalFormatting>
  <conditionalFormatting sqref="I78">
    <cfRule type="expression" dxfId="74" priority="112">
      <formula>I78=""</formula>
    </cfRule>
  </conditionalFormatting>
  <conditionalFormatting sqref="F80">
    <cfRule type="expression" dxfId="73" priority="116">
      <formula>F80=""</formula>
    </cfRule>
  </conditionalFormatting>
  <conditionalFormatting sqref="G82">
    <cfRule type="expression" dxfId="72" priority="74">
      <formula>G82=""</formula>
    </cfRule>
  </conditionalFormatting>
  <conditionalFormatting sqref="F85">
    <cfRule type="expression" dxfId="71" priority="75">
      <formula>F85=""</formula>
    </cfRule>
  </conditionalFormatting>
  <conditionalFormatting sqref="H86">
    <cfRule type="expression" dxfId="70" priority="61">
      <formula>H86=""</formula>
    </cfRule>
  </conditionalFormatting>
  <conditionalFormatting sqref="C82">
    <cfRule type="expression" dxfId="69" priority="80">
      <formula>C82=""</formula>
    </cfRule>
  </conditionalFormatting>
  <conditionalFormatting sqref="H82">
    <cfRule type="expression" dxfId="68" priority="73">
      <formula>H82=""</formula>
    </cfRule>
  </conditionalFormatting>
  <conditionalFormatting sqref="K86">
    <cfRule type="expression" dxfId="67" priority="58">
      <formula>K86=""</formula>
    </cfRule>
  </conditionalFormatting>
  <conditionalFormatting sqref="K82">
    <cfRule type="expression" dxfId="66" priority="70">
      <formula>K82=""</formula>
    </cfRule>
  </conditionalFormatting>
  <conditionalFormatting sqref="F87">
    <cfRule type="expression" dxfId="65" priority="65">
      <formula>F87=""</formula>
    </cfRule>
  </conditionalFormatting>
  <conditionalFormatting sqref="F84">
    <cfRule type="expression" dxfId="64" priority="76">
      <formula>F84=""</formula>
    </cfRule>
  </conditionalFormatting>
  <conditionalFormatting sqref="E82">
    <cfRule type="expression" dxfId="63" priority="79">
      <formula>E82=""</formula>
    </cfRule>
  </conditionalFormatting>
  <conditionalFormatting sqref="J82">
    <cfRule type="expression" dxfId="62" priority="71">
      <formula>J82=""</formula>
    </cfRule>
  </conditionalFormatting>
  <conditionalFormatting sqref="F91">
    <cfRule type="expression" dxfId="61" priority="53">
      <formula>F91=""</formula>
    </cfRule>
  </conditionalFormatting>
  <conditionalFormatting sqref="D86">
    <cfRule type="expression" dxfId="60" priority="57">
      <formula>D86=""</formula>
    </cfRule>
  </conditionalFormatting>
  <conditionalFormatting sqref="C86">
    <cfRule type="expression" dxfId="59" priority="68">
      <formula>C86=""</formula>
    </cfRule>
  </conditionalFormatting>
  <conditionalFormatting sqref="C90">
    <cfRule type="expression" dxfId="58" priority="56">
      <formula>C90=""</formula>
    </cfRule>
  </conditionalFormatting>
  <conditionalFormatting sqref="E86">
    <cfRule type="expression" dxfId="57" priority="67">
      <formula>E86=""</formula>
    </cfRule>
  </conditionalFormatting>
  <conditionalFormatting sqref="G86">
    <cfRule type="expression" dxfId="56" priority="62">
      <formula>G86=""</formula>
    </cfRule>
  </conditionalFormatting>
  <conditionalFormatting sqref="F78">
    <cfRule type="expression" dxfId="55" priority="93">
      <formula>F78=""</formula>
    </cfRule>
  </conditionalFormatting>
  <conditionalFormatting sqref="F89">
    <cfRule type="expression" dxfId="54" priority="63">
      <formula>F89=""</formula>
    </cfRule>
  </conditionalFormatting>
  <conditionalFormatting sqref="F82">
    <cfRule type="expression" dxfId="53" priority="42">
      <formula>F82=""</formula>
    </cfRule>
  </conditionalFormatting>
  <conditionalFormatting sqref="I90">
    <cfRule type="expression" dxfId="52" priority="48">
      <formula>I90=""</formula>
    </cfRule>
  </conditionalFormatting>
  <conditionalFormatting sqref="J90">
    <cfRule type="expression" dxfId="51" priority="47">
      <formula>J90=""</formula>
    </cfRule>
  </conditionalFormatting>
  <conditionalFormatting sqref="I86">
    <cfRule type="expression" dxfId="50" priority="60">
      <formula>I86=""</formula>
    </cfRule>
  </conditionalFormatting>
  <conditionalFormatting sqref="G90">
    <cfRule type="expression" dxfId="49" priority="50">
      <formula>G90=""</formula>
    </cfRule>
  </conditionalFormatting>
  <conditionalFormatting sqref="H90">
    <cfRule type="expression" dxfId="48" priority="49">
      <formula>H90=""</formula>
    </cfRule>
  </conditionalFormatting>
  <conditionalFormatting sqref="K90">
    <cfRule type="expression" dxfId="47" priority="46">
      <formula>K90=""</formula>
    </cfRule>
  </conditionalFormatting>
  <conditionalFormatting sqref="J86">
    <cfRule type="expression" dxfId="46" priority="59">
      <formula>J86=""</formula>
    </cfRule>
  </conditionalFormatting>
  <conditionalFormatting sqref="D90">
    <cfRule type="expression" dxfId="45" priority="45">
      <formula>D90=""</formula>
    </cfRule>
  </conditionalFormatting>
  <conditionalFormatting sqref="E90">
    <cfRule type="expression" dxfId="44" priority="55">
      <formula>E90=""</formula>
    </cfRule>
  </conditionalFormatting>
  <conditionalFormatting sqref="F92">
    <cfRule type="expression" dxfId="43" priority="52">
      <formula>F92=""</formula>
    </cfRule>
  </conditionalFormatting>
  <conditionalFormatting sqref="F93">
    <cfRule type="expression" dxfId="42" priority="51">
      <formula>F93=""</formula>
    </cfRule>
  </conditionalFormatting>
  <conditionalFormatting sqref="F90">
    <cfRule type="expression" dxfId="41" priority="40">
      <formula>F90=""</formula>
    </cfRule>
  </conditionalFormatting>
  <conditionalFormatting sqref="F86">
    <cfRule type="expression" dxfId="40" priority="41">
      <formula>F86=""</formula>
    </cfRule>
  </conditionalFormatting>
  <conditionalFormatting sqref="C200">
    <cfRule type="expression" dxfId="39" priority="27">
      <formula>C200=""</formula>
    </cfRule>
  </conditionalFormatting>
  <conditionalFormatting sqref="E154">
    <cfRule type="expression" dxfId="38" priority="25">
      <formula>E154=""</formula>
    </cfRule>
  </conditionalFormatting>
  <conditionalFormatting sqref="C154">
    <cfRule type="expression" dxfId="37" priority="26">
      <formula>C154=""</formula>
    </cfRule>
  </conditionalFormatting>
  <conditionalFormatting sqref="F155">
    <cfRule type="expression" dxfId="36" priority="23">
      <formula>F155=""</formula>
    </cfRule>
  </conditionalFormatting>
  <conditionalFormatting sqref="J154">
    <cfRule type="expression" dxfId="35" priority="17">
      <formula>J154=""</formula>
    </cfRule>
  </conditionalFormatting>
  <conditionalFormatting sqref="K154">
    <cfRule type="expression" dxfId="34" priority="16">
      <formula>K154=""</formula>
    </cfRule>
  </conditionalFormatting>
  <conditionalFormatting sqref="D154">
    <cfRule type="expression" dxfId="33" priority="15">
      <formula>D154=""</formula>
    </cfRule>
  </conditionalFormatting>
  <conditionalFormatting sqref="C158">
    <cfRule type="expression" dxfId="32" priority="14">
      <formula>C158=""</formula>
    </cfRule>
  </conditionalFormatting>
  <conditionalFormatting sqref="F156">
    <cfRule type="expression" dxfId="31" priority="22">
      <formula>F156=""</formula>
    </cfRule>
  </conditionalFormatting>
  <conditionalFormatting sqref="F157">
    <cfRule type="expression" dxfId="30" priority="21">
      <formula>F157=""</formula>
    </cfRule>
  </conditionalFormatting>
  <conditionalFormatting sqref="G154">
    <cfRule type="expression" dxfId="29" priority="20">
      <formula>G154=""</formula>
    </cfRule>
  </conditionalFormatting>
  <conditionalFormatting sqref="H154">
    <cfRule type="expression" dxfId="28" priority="19">
      <formula>H154=""</formula>
    </cfRule>
  </conditionalFormatting>
  <conditionalFormatting sqref="I154">
    <cfRule type="expression" dxfId="27" priority="18">
      <formula>I154=""</formula>
    </cfRule>
  </conditionalFormatting>
  <conditionalFormatting sqref="E158">
    <cfRule type="expression" dxfId="26" priority="13">
      <formula>E158=""</formula>
    </cfRule>
  </conditionalFormatting>
  <conditionalFormatting sqref="F159">
    <cfRule type="expression" dxfId="25" priority="11">
      <formula>F159=""</formula>
    </cfRule>
  </conditionalFormatting>
  <conditionalFormatting sqref="F160">
    <cfRule type="expression" dxfId="24" priority="10">
      <formula>F160=""</formula>
    </cfRule>
  </conditionalFormatting>
  <conditionalFormatting sqref="F161">
    <cfRule type="expression" dxfId="23" priority="9">
      <formula>F161=""</formula>
    </cfRule>
  </conditionalFormatting>
  <conditionalFormatting sqref="G158">
    <cfRule type="expression" dxfId="22" priority="8">
      <formula>G158=""</formula>
    </cfRule>
  </conditionalFormatting>
  <conditionalFormatting sqref="H158">
    <cfRule type="expression" dxfId="21" priority="7">
      <formula>H158=""</formula>
    </cfRule>
  </conditionalFormatting>
  <conditionalFormatting sqref="I158">
    <cfRule type="expression" dxfId="20" priority="6">
      <formula>I158=""</formula>
    </cfRule>
  </conditionalFormatting>
  <conditionalFormatting sqref="J158">
    <cfRule type="expression" dxfId="19" priority="5">
      <formula>J158=""</formula>
    </cfRule>
  </conditionalFormatting>
  <conditionalFormatting sqref="K158">
    <cfRule type="expression" dxfId="18" priority="4">
      <formula>K158=""</formula>
    </cfRule>
  </conditionalFormatting>
  <conditionalFormatting sqref="D158">
    <cfRule type="expression" dxfId="17" priority="3">
      <formula>D158=""</formula>
    </cfRule>
  </conditionalFormatting>
  <conditionalFormatting sqref="F154">
    <cfRule type="expression" dxfId="16" priority="2">
      <formula>F154=""</formula>
    </cfRule>
  </conditionalFormatting>
  <conditionalFormatting sqref="F158">
    <cfRule type="expression" dxfId="15" priority="1">
      <formula>F158=""</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22 F26 F30 F34 F94 F98 F102 F106 F110 F114 F134 F138 F142 F146 F150 F118 F126 F130 F168 F172 F176 F180 F184 F188 F192 F206 F210 F214 F218 F224 F228 F232 F236 F240 F244 F162 F38 F122 F196 F200 F18 F42 F54 F58 F62 F46 F50 F66 F70 F74 F78 F86 F90 F82 F154 F158"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1 F35 F23 F95 F99 F103 F107 F111 F115 F135 F139 F143 F147 F151 F119 F127 F131 F169 F173 F177 F181 F185 F189 F193 F207 F211 F215 F219 F225 F229 F233 F237 F241 F245 F163 F39 F123 F197 F201 F19 F43 F55 F59 F63 F47 F51 F67 F71 F75 F79 F83 F87 F91 F155 F159" xr:uid="{00000000-0002-0000-0000-00000B000000}"/>
    <dataValidation allowBlank="1" showInputMessage="1" showErrorMessage="1" promptTitle="Výkaz výměr:" prompt="způsob stanovení množství položky, nebo odkaz na příslušnou přílohu dokumentace." sqref="F16 F28 F32 F36 F24 F96 F100 F104 F108 F112 F116 F136 F132 F144 F148 F152 F120 F128 F140 F170 F174 F178 F182 F186 F190 F194 F208 F212 F216 F220 F226 F230 F234 F238 F242 F246 F164 F40 F124 F198 F202 F20 F44 F56 F60 F64 F48 F52 F68 F72 F76 F80 F84 F88 F92 F156 F160"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03 F25 F29 F33 F165 F17 F89 F97 F101 F105 F109 F113 F133 F137 F93 F145 F149 F117 F41 F129 F247 F171 F175 F179 F183 F187 F191 F125 F209 F213 F217 F221 F227 F231 F235 F239 F243 F141 F37 F121 F195 F199 F21 F61 F53 F57 F49 F45 F65 F69 F73 F77 F81 F85 F153 F157 F161" xr:uid="{00000000-0002-0000-0000-00000D000000}"/>
    <dataValidation type="list" allowBlank="1" showInputMessage="1" showErrorMessage="1" sqref="D14 D22 D26 D30 D34 D94 D98 D102 D106 D110 D114 D134 D138 D142 D146 D150 D118 D126 D130 D168 D172 D176 D180 D184 D188 D192 D206 D210 D214 D218 D224 D228 D232 D236 D240 D244 D162 D38 D122 D196 D200 D18 D42 D54 D58 D62 D46 D50 D66 D70 D74 D78 D86 D90 D82 D154 D158"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7" manualBreakCount="7">
    <brk id="29" min="1" max="11" man="1"/>
    <brk id="81" min="1" max="11" man="1"/>
    <brk id="101" min="1" max="11" man="1"/>
    <brk id="149" min="1" max="11" man="1"/>
    <brk id="166" min="1" max="11" man="1"/>
    <brk id="187" min="1" max="11" man="1"/>
    <brk id="204"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90" t="s">
        <v>118</v>
      </c>
      <c r="B8" s="90"/>
      <c r="C8" s="90"/>
      <c r="D8" s="90"/>
      <c r="E8" s="90"/>
      <c r="F8" s="90"/>
      <c r="G8" s="90"/>
      <c r="H8" s="90"/>
      <c r="I8" s="90"/>
      <c r="J8" s="90"/>
      <c r="K8" s="90"/>
      <c r="L8" s="90"/>
      <c r="M8" s="90"/>
    </row>
    <row r="10" spans="1:13" x14ac:dyDescent="0.35">
      <c r="A10" t="s">
        <v>84</v>
      </c>
    </row>
    <row r="11" spans="1:13" x14ac:dyDescent="0.35">
      <c r="A11" s="86">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9" t="s">
        <v>111</v>
      </c>
      <c r="C16" s="89"/>
      <c r="D16" s="89"/>
      <c r="E16" s="89"/>
      <c r="F16" s="89"/>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6">
        <v>43409</v>
      </c>
      <c r="B27" t="s">
        <v>114</v>
      </c>
    </row>
    <row r="28" spans="1:6" x14ac:dyDescent="0.35">
      <c r="A28" s="86">
        <v>43418</v>
      </c>
      <c r="B28" t="s">
        <v>115</v>
      </c>
    </row>
    <row r="29" spans="1:6" x14ac:dyDescent="0.35">
      <c r="C29" t="s">
        <v>116</v>
      </c>
    </row>
    <row r="30" spans="1:6" x14ac:dyDescent="0.35">
      <c r="B30" s="90"/>
      <c r="C30" s="90"/>
      <c r="D30" s="90"/>
      <c r="E30" s="90"/>
      <c r="F30" s="90"/>
    </row>
    <row r="31" spans="1:6" x14ac:dyDescent="0.35">
      <c r="B31" t="s">
        <v>124</v>
      </c>
    </row>
    <row r="32" spans="1:6" x14ac:dyDescent="0.35">
      <c r="B32" t="s">
        <v>117</v>
      </c>
    </row>
    <row r="33" spans="1:6" x14ac:dyDescent="0.35">
      <c r="B33" s="90"/>
      <c r="C33" s="90"/>
      <c r="D33" s="90"/>
      <c r="E33" s="90"/>
      <c r="F33" s="90"/>
    </row>
    <row r="34" spans="1:6" x14ac:dyDescent="0.35">
      <c r="B34" s="90"/>
      <c r="C34" s="90"/>
      <c r="D34" s="90"/>
      <c r="E34" s="90"/>
      <c r="F34" s="90"/>
    </row>
    <row r="35" spans="1:6" x14ac:dyDescent="0.35">
      <c r="A35" s="86">
        <v>43420</v>
      </c>
      <c r="B35" t="s">
        <v>128</v>
      </c>
    </row>
    <row r="36" spans="1:6" x14ac:dyDescent="0.35">
      <c r="C36" t="s">
        <v>127</v>
      </c>
    </row>
    <row r="37" spans="1:6" x14ac:dyDescent="0.35">
      <c r="A37" s="86">
        <v>43423</v>
      </c>
      <c r="B37" t="s">
        <v>129</v>
      </c>
    </row>
    <row r="38" spans="1:6" x14ac:dyDescent="0.35">
      <c r="B38" t="s">
        <v>131</v>
      </c>
    </row>
    <row r="39" spans="1:6" x14ac:dyDescent="0.35">
      <c r="A39" s="86">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2" t="s">
        <v>6</v>
      </c>
      <c r="B1" s="78"/>
      <c r="C1" s="59"/>
      <c r="D1" s="79"/>
      <c r="E1" s="59"/>
      <c r="F1" s="80"/>
      <c r="G1" s="59"/>
      <c r="H1" s="60"/>
      <c r="I1" s="83"/>
      <c r="J1" s="60" t="str">
        <f>IF(I1=0,"",I1*H1)</f>
        <v/>
      </c>
      <c r="K1" s="62"/>
      <c r="L1" s="77">
        <f>ROUND((ROUND(H1,3))*(ROUND(K1,2)),2)</f>
        <v>0</v>
      </c>
    </row>
    <row r="2" spans="1:12" s="1" customFormat="1" ht="12.75" customHeight="1" x14ac:dyDescent="0.35">
      <c r="A2" s="72" t="s">
        <v>5</v>
      </c>
      <c r="B2" s="15"/>
      <c r="C2" s="12"/>
      <c r="D2" s="12"/>
      <c r="E2" s="12"/>
      <c r="F2" s="81"/>
      <c r="G2" s="6"/>
      <c r="H2" s="6"/>
      <c r="I2" s="6"/>
      <c r="J2" s="6"/>
      <c r="K2" s="6"/>
      <c r="L2" s="16"/>
    </row>
    <row r="3" spans="1:12" s="1" customFormat="1" ht="12.75" customHeight="1" x14ac:dyDescent="0.35">
      <c r="A3" s="72" t="s">
        <v>7</v>
      </c>
      <c r="B3" s="15"/>
      <c r="C3" s="12"/>
      <c r="D3" s="12"/>
      <c r="E3" s="12"/>
      <c r="F3" s="82"/>
      <c r="G3" s="6"/>
      <c r="H3" s="6"/>
      <c r="I3" s="6"/>
      <c r="J3" s="6"/>
      <c r="K3" s="6"/>
      <c r="L3" s="16"/>
    </row>
    <row r="4" spans="1:12" s="1" customFormat="1" ht="18" customHeight="1" thickBot="1" x14ac:dyDescent="0.4">
      <c r="A4" s="72" t="s">
        <v>8</v>
      </c>
      <c r="B4" s="17"/>
      <c r="C4" s="14"/>
      <c r="D4" s="14"/>
      <c r="E4" s="14"/>
      <c r="F4" s="111"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70" t="s">
        <v>28</v>
      </c>
      <c r="G6" s="24"/>
      <c r="H6" s="24"/>
      <c r="I6" s="24"/>
      <c r="J6" s="24"/>
      <c r="K6" s="24"/>
      <c r="L6" s="84"/>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70" t="s">
        <v>28</v>
      </c>
      <c r="G8" s="4"/>
      <c r="H8" s="4"/>
      <c r="I8" s="4"/>
      <c r="J8" s="4"/>
      <c r="K8" s="4"/>
      <c r="L8" s="85"/>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PS330</vt:lpstr>
      <vt:lpstr>Kategorie monitoringu</vt:lpstr>
      <vt:lpstr>změny</vt:lpstr>
      <vt:lpstr>hide</vt:lpstr>
      <vt:lpstr>'PS330'!Názvy_tisku</vt:lpstr>
      <vt:lpstr>'PS330'!Oblast_tisku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d:\pw_data\jiri.matys\</vt:lpwstr>
  </property>
</Properties>
</file>